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W:\AFFAIRES\GARGAS 84\220003 Désimperméabilisation Ecole\220003 PRO\220003_EPF_DPGF\"/>
    </mc:Choice>
  </mc:AlternateContent>
  <xr:revisionPtr revIDLastSave="0" documentId="13_ncr:1_{C5123722-1D7A-4669-BF6D-3B4A0165DB1D}" xr6:coauthVersionLast="47" xr6:coauthVersionMax="47" xr10:uidLastSave="{00000000-0000-0000-0000-000000000000}"/>
  <bookViews>
    <workbookView xWindow="-120" yWindow="-120" windowWidth="29040" windowHeight="15840" tabRatio="808" activeTab="3" xr2:uid="{BC44373F-751C-4DA0-8FCB-B0F95F2457E7}"/>
  </bookViews>
  <sheets>
    <sheet name="E.P.F." sheetId="2" r:id="rId1"/>
    <sheet name="Phase 1 - Espaces extérieurs" sheetId="20" r:id="rId2"/>
    <sheet name="Phase 2 - Cour de l'école" sheetId="14" r:id="rId3"/>
    <sheet name="RECAP" sheetId="16" r:id="rId4"/>
  </sheets>
  <definedNames>
    <definedName name="_xlnm.Print_Titles" localSheetId="0">'E.P.F.'!$1:$8</definedName>
    <definedName name="_xlnm.Print_Titles" localSheetId="1">'Phase 1 - Espaces extérieurs'!$1:$8</definedName>
    <definedName name="_xlnm.Print_Titles" localSheetId="2">'Phase 2 - Cour de l''école'!$1:$8</definedName>
    <definedName name="Print_Area" localSheetId="0">'E.P.F.'!$B$1:$D$155</definedName>
    <definedName name="Print_Area" localSheetId="1">'Phase 1 - Espaces extérieurs'!$B$1:$F$108</definedName>
    <definedName name="Print_Area" localSheetId="2">'Phase 2 - Cour de l''école'!$B$1:$F$107</definedName>
    <definedName name="_xlnm.Print_Area" localSheetId="0">'E.P.F.'!$A$1:$D$160</definedName>
    <definedName name="_xlnm.Print_Area" localSheetId="1">'Phase 1 - Espaces extérieurs'!$A$1:$F$110</definedName>
    <definedName name="_xlnm.Print_Area" localSheetId="2">'Phase 2 - Cour de l''école'!$A$1:$F$110</definedName>
    <definedName name="_xlnm.Print_Area" localSheetId="3">RECAP!$A$1:$D$22</definedName>
  </definedNames>
  <calcPr calcId="181029" iterateCount="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C4" i="16" l="1"/>
  <c r="F104" i="20"/>
  <c r="E104" i="14"/>
  <c r="F104" i="14" s="1"/>
  <c r="E104" i="20"/>
  <c r="B104" i="14"/>
  <c r="C104" i="14"/>
  <c r="B104" i="20"/>
  <c r="C104" i="20"/>
  <c r="A104" i="14"/>
  <c r="A104" i="20"/>
  <c r="C17" i="16" l="1"/>
  <c r="B17" i="16"/>
  <c r="E91" i="14"/>
  <c r="F91" i="14" s="1"/>
  <c r="E91" i="20"/>
  <c r="F91" i="20" s="1"/>
  <c r="B91" i="14"/>
  <c r="C91" i="14"/>
  <c r="B91" i="20"/>
  <c r="C91" i="20"/>
  <c r="A91" i="14"/>
  <c r="A91" i="20"/>
  <c r="B90" i="14"/>
  <c r="D96" i="14" l="1"/>
  <c r="D17" i="16"/>
  <c r="E97" i="14"/>
  <c r="F97" i="14" s="1"/>
  <c r="E97" i="20"/>
  <c r="F97" i="20" s="1"/>
  <c r="E96" i="14"/>
  <c r="E96" i="20"/>
  <c r="F96" i="20" s="1"/>
  <c r="E95" i="14"/>
  <c r="F95" i="14" s="1"/>
  <c r="E95" i="20"/>
  <c r="F95" i="20" s="1"/>
  <c r="E94" i="14"/>
  <c r="F94" i="14" s="1"/>
  <c r="E94" i="20"/>
  <c r="F94" i="20" s="1"/>
  <c r="E92" i="14"/>
  <c r="F92" i="14" s="1"/>
  <c r="E92" i="20"/>
  <c r="F92" i="20" s="1"/>
  <c r="E90" i="14"/>
  <c r="F90" i="14" s="1"/>
  <c r="E90" i="20"/>
  <c r="F90" i="20" s="1"/>
  <c r="E89" i="14"/>
  <c r="F89" i="14" s="1"/>
  <c r="E89" i="20"/>
  <c r="F89" i="20" s="1"/>
  <c r="B89" i="14"/>
  <c r="C89" i="14"/>
  <c r="C90" i="14"/>
  <c r="B92" i="14"/>
  <c r="C92" i="14"/>
  <c r="B93" i="14"/>
  <c r="B94" i="14"/>
  <c r="C94" i="14"/>
  <c r="B95" i="14"/>
  <c r="C95" i="14"/>
  <c r="B96" i="14"/>
  <c r="C96" i="14"/>
  <c r="B97" i="14"/>
  <c r="C97" i="14"/>
  <c r="B89" i="20"/>
  <c r="C89" i="20"/>
  <c r="B90" i="20"/>
  <c r="C90" i="20"/>
  <c r="B92" i="20"/>
  <c r="C92" i="20"/>
  <c r="B93" i="20"/>
  <c r="B94" i="20"/>
  <c r="C94" i="20"/>
  <c r="B95" i="20"/>
  <c r="C95" i="20"/>
  <c r="B96" i="20"/>
  <c r="C96" i="20"/>
  <c r="B97" i="20"/>
  <c r="C97" i="20"/>
  <c r="A97" i="14"/>
  <c r="A97" i="20"/>
  <c r="A96" i="14"/>
  <c r="A96" i="20"/>
  <c r="A95" i="14"/>
  <c r="A95" i="20"/>
  <c r="A94" i="14"/>
  <c r="A94" i="20"/>
  <c r="A93" i="14"/>
  <c r="A93" i="20"/>
  <c r="A92" i="14"/>
  <c r="A92" i="20"/>
  <c r="A90" i="14"/>
  <c r="A90" i="20"/>
  <c r="A89" i="14"/>
  <c r="A89" i="20"/>
  <c r="F96" i="14" l="1"/>
  <c r="D79" i="14"/>
  <c r="D19" i="20"/>
  <c r="D27" i="20" s="1"/>
  <c r="D24" i="14"/>
  <c r="D103" i="20"/>
  <c r="E88" i="14"/>
  <c r="F88" i="14" s="1"/>
  <c r="E88" i="20"/>
  <c r="F88" i="20" s="1"/>
  <c r="E87" i="14"/>
  <c r="F87" i="14" s="1"/>
  <c r="E87" i="20"/>
  <c r="F87" i="20" s="1"/>
  <c r="B87" i="14"/>
  <c r="C87" i="14"/>
  <c r="B88" i="14"/>
  <c r="C88" i="14"/>
  <c r="B87" i="20"/>
  <c r="C87" i="20"/>
  <c r="B88" i="20"/>
  <c r="C88" i="20"/>
  <c r="A88" i="14"/>
  <c r="A88" i="20"/>
  <c r="A87" i="14"/>
  <c r="A87" i="20"/>
  <c r="D24" i="20"/>
  <c r="D81" i="20"/>
  <c r="E80" i="14"/>
  <c r="F80" i="14" s="1"/>
  <c r="E80" i="20"/>
  <c r="F80" i="20" s="1"/>
  <c r="B80" i="14"/>
  <c r="C80" i="14"/>
  <c r="B80" i="20"/>
  <c r="C80" i="20"/>
  <c r="A80" i="14"/>
  <c r="A80" i="20"/>
  <c r="D81" i="14"/>
  <c r="D19" i="14" s="1"/>
  <c r="D27" i="14" s="1"/>
  <c r="B35" i="14"/>
  <c r="C35" i="14"/>
  <c r="E35" i="14"/>
  <c r="F35" i="14" s="1"/>
  <c r="B36" i="14"/>
  <c r="C36" i="14"/>
  <c r="E36" i="14"/>
  <c r="F36" i="14" s="1"/>
  <c r="B35" i="20"/>
  <c r="C35" i="20"/>
  <c r="E35" i="20"/>
  <c r="F35" i="20" s="1"/>
  <c r="B36" i="20"/>
  <c r="C36" i="20"/>
  <c r="E36" i="20"/>
  <c r="F36" i="20" s="1"/>
  <c r="A35" i="14"/>
  <c r="A36" i="14"/>
  <c r="A35" i="20"/>
  <c r="A36" i="20"/>
  <c r="E70" i="14"/>
  <c r="F70" i="14" s="1"/>
  <c r="E71" i="14"/>
  <c r="F71" i="14" s="1"/>
  <c r="E72" i="14"/>
  <c r="F72" i="14" s="1"/>
  <c r="E73" i="14"/>
  <c r="F73" i="14" s="1"/>
  <c r="E74" i="14"/>
  <c r="F74" i="14" s="1"/>
  <c r="E75" i="14"/>
  <c r="F75" i="14" s="1"/>
  <c r="E76" i="14"/>
  <c r="F76" i="14" s="1"/>
  <c r="E70" i="20"/>
  <c r="F70" i="20" s="1"/>
  <c r="E71" i="20"/>
  <c r="F71" i="20" s="1"/>
  <c r="E72" i="20"/>
  <c r="F72" i="20" s="1"/>
  <c r="E73" i="20"/>
  <c r="F73" i="20" s="1"/>
  <c r="E74" i="20"/>
  <c r="F74" i="20" s="1"/>
  <c r="E75" i="20"/>
  <c r="F75" i="20" s="1"/>
  <c r="E76" i="20"/>
  <c r="F76" i="20" s="1"/>
  <c r="E69" i="14"/>
  <c r="F69" i="14" s="1"/>
  <c r="E69" i="20"/>
  <c r="F69" i="20" s="1"/>
  <c r="E67" i="14"/>
  <c r="F67" i="14" s="1"/>
  <c r="E67" i="20"/>
  <c r="F67" i="20" s="1"/>
  <c r="E66" i="14"/>
  <c r="F66" i="14" s="1"/>
  <c r="E66" i="20"/>
  <c r="F66" i="20" s="1"/>
  <c r="E63" i="14"/>
  <c r="F63" i="14" s="1"/>
  <c r="E64" i="14"/>
  <c r="F64" i="14" s="1"/>
  <c r="E63" i="20"/>
  <c r="F63" i="20" s="1"/>
  <c r="E64" i="20"/>
  <c r="F64" i="20" s="1"/>
  <c r="E62" i="14"/>
  <c r="F62" i="14" s="1"/>
  <c r="E62" i="20"/>
  <c r="F62" i="20" s="1"/>
  <c r="E60" i="14"/>
  <c r="F60" i="14" s="1"/>
  <c r="E60" i="20"/>
  <c r="F60" i="20" s="1"/>
  <c r="E55" i="14"/>
  <c r="F55" i="14" s="1"/>
  <c r="E56" i="14"/>
  <c r="F56" i="14" s="1"/>
  <c r="E57" i="14"/>
  <c r="F57" i="14" s="1"/>
  <c r="E58" i="14"/>
  <c r="F58" i="14" s="1"/>
  <c r="E55" i="20"/>
  <c r="F55" i="20" s="1"/>
  <c r="E56" i="20"/>
  <c r="F56" i="20" s="1"/>
  <c r="E57" i="20"/>
  <c r="F57" i="20" s="1"/>
  <c r="E58" i="20"/>
  <c r="F58" i="20" s="1"/>
  <c r="E51" i="14"/>
  <c r="F51" i="14" s="1"/>
  <c r="E52" i="14"/>
  <c r="F52" i="14" s="1"/>
  <c r="E53" i="14"/>
  <c r="F53" i="14" s="1"/>
  <c r="E51" i="20"/>
  <c r="F51" i="20" s="1"/>
  <c r="E52" i="20"/>
  <c r="F52" i="20" s="1"/>
  <c r="E53" i="20"/>
  <c r="F53" i="20" s="1"/>
  <c r="E43" i="14"/>
  <c r="F43" i="14" s="1"/>
  <c r="E44" i="14"/>
  <c r="F44" i="14" s="1"/>
  <c r="E43" i="20"/>
  <c r="F43" i="20" s="1"/>
  <c r="E44" i="20"/>
  <c r="F44" i="20" s="1"/>
  <c r="B43" i="14"/>
  <c r="C43" i="14"/>
  <c r="B44" i="14"/>
  <c r="C44" i="14"/>
  <c r="B43" i="20"/>
  <c r="C43" i="20"/>
  <c r="B44" i="20"/>
  <c r="C44" i="20"/>
  <c r="A44" i="14"/>
  <c r="A44" i="20"/>
  <c r="A43" i="14"/>
  <c r="A43" i="20"/>
  <c r="B54" i="14"/>
  <c r="B55" i="14"/>
  <c r="C55" i="14"/>
  <c r="B56" i="14"/>
  <c r="C56" i="14"/>
  <c r="B57" i="14"/>
  <c r="C57" i="14"/>
  <c r="B58" i="14"/>
  <c r="C58" i="14"/>
  <c r="B59" i="14"/>
  <c r="C59" i="14"/>
  <c r="B60" i="14"/>
  <c r="C60" i="14"/>
  <c r="B61" i="14"/>
  <c r="B62" i="14"/>
  <c r="C62" i="14"/>
  <c r="B63" i="14"/>
  <c r="C63" i="14"/>
  <c r="B64" i="14"/>
  <c r="C64" i="14"/>
  <c r="B65" i="14"/>
  <c r="B66" i="14"/>
  <c r="C66" i="14"/>
  <c r="B67" i="14"/>
  <c r="C67" i="14"/>
  <c r="B68" i="14"/>
  <c r="B69" i="14"/>
  <c r="C69" i="14"/>
  <c r="B70" i="14"/>
  <c r="C70" i="14"/>
  <c r="B71" i="14"/>
  <c r="C71" i="14"/>
  <c r="B72" i="14"/>
  <c r="C72" i="14"/>
  <c r="B73" i="14"/>
  <c r="C73" i="14"/>
  <c r="B74" i="14"/>
  <c r="C74" i="14"/>
  <c r="B75" i="14"/>
  <c r="C75" i="14"/>
  <c r="B76" i="14"/>
  <c r="C76" i="14"/>
  <c r="B54" i="20"/>
  <c r="B55" i="20"/>
  <c r="C55" i="20"/>
  <c r="B56" i="20"/>
  <c r="C56" i="20"/>
  <c r="B57" i="20"/>
  <c r="C57" i="20"/>
  <c r="B58" i="20"/>
  <c r="C58" i="20"/>
  <c r="B59" i="20"/>
  <c r="C59" i="20"/>
  <c r="B60" i="20"/>
  <c r="C60" i="20"/>
  <c r="B61" i="20"/>
  <c r="B62" i="20"/>
  <c r="C62" i="20"/>
  <c r="B63" i="20"/>
  <c r="C63" i="20"/>
  <c r="B64" i="20"/>
  <c r="C64" i="20"/>
  <c r="B65" i="20"/>
  <c r="B66" i="20"/>
  <c r="C66" i="20"/>
  <c r="B67" i="20"/>
  <c r="C67" i="20"/>
  <c r="B68" i="20"/>
  <c r="B69" i="20"/>
  <c r="C69" i="20"/>
  <c r="B70" i="20"/>
  <c r="C70" i="20"/>
  <c r="B71" i="20"/>
  <c r="C71" i="20"/>
  <c r="B72" i="20"/>
  <c r="C72" i="20"/>
  <c r="B73" i="20"/>
  <c r="C73" i="20"/>
  <c r="B74" i="20"/>
  <c r="C74" i="20"/>
  <c r="B75" i="20"/>
  <c r="C75" i="20"/>
  <c r="B76" i="20"/>
  <c r="C76" i="20"/>
  <c r="A72" i="14"/>
  <c r="A73" i="14"/>
  <c r="A74" i="14"/>
  <c r="A75" i="14"/>
  <c r="A76" i="14"/>
  <c r="A72" i="20"/>
  <c r="A73" i="20"/>
  <c r="A74" i="20"/>
  <c r="A75" i="20"/>
  <c r="A76" i="20"/>
  <c r="A70" i="14"/>
  <c r="A71" i="14"/>
  <c r="A70" i="20"/>
  <c r="A71" i="20"/>
  <c r="A69" i="14"/>
  <c r="A69" i="20"/>
  <c r="A67" i="14"/>
  <c r="A67" i="20"/>
  <c r="A66" i="14"/>
  <c r="A66" i="20"/>
  <c r="A63" i="14"/>
  <c r="A64" i="14"/>
  <c r="A63" i="20"/>
  <c r="A64" i="20"/>
  <c r="A62" i="14"/>
  <c r="A62" i="20"/>
  <c r="A61" i="14"/>
  <c r="A61" i="20"/>
  <c r="A60" i="14"/>
  <c r="A60" i="20"/>
  <c r="A51" i="14"/>
  <c r="B51" i="14"/>
  <c r="C51" i="14"/>
  <c r="A52" i="14"/>
  <c r="B52" i="14"/>
  <c r="C52" i="14"/>
  <c r="A53" i="14"/>
  <c r="B53" i="14"/>
  <c r="C53" i="14"/>
  <c r="A51" i="20"/>
  <c r="B51" i="20"/>
  <c r="C51" i="20"/>
  <c r="A52" i="20"/>
  <c r="B52" i="20"/>
  <c r="C52" i="20"/>
  <c r="A53" i="20"/>
  <c r="B53" i="20"/>
  <c r="C53" i="20"/>
  <c r="A54" i="14"/>
  <c r="A54" i="20"/>
  <c r="A55" i="14"/>
  <c r="A56" i="14"/>
  <c r="A57" i="14"/>
  <c r="A58" i="14"/>
  <c r="A55" i="20"/>
  <c r="A56" i="20"/>
  <c r="A57" i="20"/>
  <c r="A58" i="20"/>
  <c r="E14" i="20" l="1"/>
  <c r="B4" i="14" l="1"/>
  <c r="B4" i="20"/>
  <c r="E81" i="20"/>
  <c r="E81" i="14"/>
  <c r="B81" i="20"/>
  <c r="C81" i="20"/>
  <c r="B81" i="14"/>
  <c r="C81" i="14"/>
  <c r="A81" i="20"/>
  <c r="A81" i="14"/>
  <c r="E59" i="20"/>
  <c r="F59" i="20" s="1"/>
  <c r="E59" i="14"/>
  <c r="F59" i="14" s="1"/>
  <c r="A59" i="20"/>
  <c r="A59" i="14"/>
  <c r="E50" i="20"/>
  <c r="F50" i="20" s="1"/>
  <c r="E50" i="14"/>
  <c r="F50" i="14" s="1"/>
  <c r="B50" i="20"/>
  <c r="C50" i="20"/>
  <c r="B50" i="14"/>
  <c r="C50" i="14"/>
  <c r="A50" i="20"/>
  <c r="A50" i="14"/>
  <c r="E27" i="20"/>
  <c r="E27" i="14"/>
  <c r="B27" i="20"/>
  <c r="C27" i="20"/>
  <c r="B27" i="14"/>
  <c r="C27" i="14"/>
  <c r="A27" i="20"/>
  <c r="A27" i="14"/>
  <c r="E19" i="20"/>
  <c r="E19" i="14"/>
  <c r="B19" i="20"/>
  <c r="C19" i="20"/>
  <c r="B19" i="14"/>
  <c r="C19" i="14"/>
  <c r="A19" i="20"/>
  <c r="A19" i="14"/>
  <c r="E16" i="20"/>
  <c r="E16" i="14"/>
  <c r="F16" i="14" s="1"/>
  <c r="B16" i="20"/>
  <c r="C16" i="20"/>
  <c r="B16" i="14"/>
  <c r="C16" i="14"/>
  <c r="A16" i="20"/>
  <c r="A16" i="14"/>
  <c r="F81" i="14" l="1"/>
  <c r="F81" i="20"/>
  <c r="F16" i="20"/>
  <c r="F27" i="14"/>
  <c r="F27" i="20"/>
  <c r="F19" i="14"/>
  <c r="F19" i="20"/>
  <c r="E15" i="20" l="1"/>
  <c r="F15" i="20" s="1"/>
  <c r="E15" i="14"/>
  <c r="F15" i="14" s="1"/>
  <c r="C17" i="20"/>
  <c r="C17" i="14"/>
  <c r="C15" i="20"/>
  <c r="C15" i="14"/>
  <c r="B15" i="20"/>
  <c r="B15" i="14"/>
  <c r="A15" i="20"/>
  <c r="A15" i="14"/>
  <c r="E17" i="20"/>
  <c r="F17" i="20" s="1"/>
  <c r="E17" i="14"/>
  <c r="F17" i="14" s="1"/>
  <c r="E18" i="14"/>
  <c r="E18" i="20"/>
  <c r="B17" i="20"/>
  <c r="B17" i="14"/>
  <c r="A17" i="20"/>
  <c r="A17" i="14"/>
  <c r="E12" i="20"/>
  <c r="E13" i="20"/>
  <c r="E103" i="20" l="1"/>
  <c r="C103" i="20"/>
  <c r="B103" i="20"/>
  <c r="A103" i="20"/>
  <c r="E102" i="20"/>
  <c r="F102" i="20" s="1"/>
  <c r="C102" i="20"/>
  <c r="B102" i="20"/>
  <c r="A102" i="20"/>
  <c r="E101" i="20"/>
  <c r="F101" i="20" s="1"/>
  <c r="C101" i="20"/>
  <c r="B101" i="20"/>
  <c r="A101" i="20"/>
  <c r="E100" i="20"/>
  <c r="F100" i="20" s="1"/>
  <c r="C100" i="20"/>
  <c r="B100" i="20"/>
  <c r="A100" i="20"/>
  <c r="E99" i="20"/>
  <c r="F99" i="20" s="1"/>
  <c r="C99" i="20"/>
  <c r="B99" i="20"/>
  <c r="A99" i="20"/>
  <c r="E98" i="20"/>
  <c r="F98" i="20" s="1"/>
  <c r="C98" i="20"/>
  <c r="B98" i="20"/>
  <c r="A98" i="20"/>
  <c r="E86" i="20"/>
  <c r="F86" i="20" s="1"/>
  <c r="C86" i="20"/>
  <c r="B86" i="20"/>
  <c r="A86" i="20"/>
  <c r="E85" i="20"/>
  <c r="F85" i="20" s="1"/>
  <c r="C85" i="20"/>
  <c r="B85" i="20"/>
  <c r="A85" i="20"/>
  <c r="E84" i="20"/>
  <c r="F84" i="20" s="1"/>
  <c r="C84" i="20"/>
  <c r="B84" i="20"/>
  <c r="A84" i="20"/>
  <c r="E83" i="20"/>
  <c r="F83" i="20" s="1"/>
  <c r="C83" i="20"/>
  <c r="B83" i="20"/>
  <c r="A83" i="20"/>
  <c r="E82" i="20"/>
  <c r="F82" i="20" s="1"/>
  <c r="C82" i="20"/>
  <c r="B82" i="20"/>
  <c r="A82" i="20"/>
  <c r="E79" i="20"/>
  <c r="B79" i="20"/>
  <c r="A79" i="20"/>
  <c r="E78" i="20"/>
  <c r="F78" i="20" s="1"/>
  <c r="C78" i="20"/>
  <c r="B78" i="20"/>
  <c r="A78" i="20"/>
  <c r="E77" i="20"/>
  <c r="F77" i="20" s="1"/>
  <c r="C77" i="20"/>
  <c r="B77" i="20"/>
  <c r="A77" i="20"/>
  <c r="A68" i="20"/>
  <c r="A65" i="20"/>
  <c r="E49" i="20"/>
  <c r="F49" i="20" s="1"/>
  <c r="C49" i="20"/>
  <c r="B49" i="20"/>
  <c r="A49" i="20"/>
  <c r="E48" i="20"/>
  <c r="F48" i="20" s="1"/>
  <c r="C48" i="20"/>
  <c r="B48" i="20"/>
  <c r="A48" i="20"/>
  <c r="E47" i="20"/>
  <c r="F47" i="20" s="1"/>
  <c r="C47" i="20"/>
  <c r="B47" i="20"/>
  <c r="A47" i="20"/>
  <c r="E46" i="20"/>
  <c r="F46" i="20" s="1"/>
  <c r="C46" i="20"/>
  <c r="B46" i="20"/>
  <c r="A46" i="20"/>
  <c r="B45" i="20"/>
  <c r="A45" i="20"/>
  <c r="E42" i="20"/>
  <c r="F42" i="20" s="1"/>
  <c r="C42" i="20"/>
  <c r="B42" i="20"/>
  <c r="A42" i="20"/>
  <c r="E41" i="20"/>
  <c r="F41" i="20" s="1"/>
  <c r="C41" i="20"/>
  <c r="B41" i="20"/>
  <c r="A41" i="20"/>
  <c r="E40" i="20"/>
  <c r="F40" i="20" s="1"/>
  <c r="C40" i="20"/>
  <c r="B40" i="20"/>
  <c r="A40" i="20"/>
  <c r="E39" i="20"/>
  <c r="F39" i="20" s="1"/>
  <c r="C39" i="20"/>
  <c r="B39" i="20"/>
  <c r="A39" i="20"/>
  <c r="E38" i="20"/>
  <c r="F38" i="20" s="1"/>
  <c r="C38" i="20"/>
  <c r="B38" i="20"/>
  <c r="A38" i="20"/>
  <c r="E37" i="20"/>
  <c r="F37" i="20" s="1"/>
  <c r="C37" i="20"/>
  <c r="B37" i="20"/>
  <c r="A37" i="20"/>
  <c r="E34" i="20"/>
  <c r="F34" i="20" s="1"/>
  <c r="C34" i="20"/>
  <c r="B34" i="20"/>
  <c r="A34" i="20"/>
  <c r="E33" i="20"/>
  <c r="F33" i="20" s="1"/>
  <c r="C33" i="20"/>
  <c r="B33" i="20"/>
  <c r="A33" i="20"/>
  <c r="E32" i="20"/>
  <c r="F32" i="20" s="1"/>
  <c r="C32" i="20"/>
  <c r="B32" i="20"/>
  <c r="A32" i="20"/>
  <c r="B31" i="20"/>
  <c r="A31" i="20"/>
  <c r="E30" i="20"/>
  <c r="F30" i="20" s="1"/>
  <c r="C30" i="20"/>
  <c r="B30" i="20"/>
  <c r="A30" i="20"/>
  <c r="E29" i="20"/>
  <c r="F29" i="20" s="1"/>
  <c r="C29" i="20"/>
  <c r="B29" i="20"/>
  <c r="A29" i="20"/>
  <c r="E28" i="20"/>
  <c r="F28" i="20" s="1"/>
  <c r="C28" i="20"/>
  <c r="B28" i="20"/>
  <c r="A28" i="20"/>
  <c r="E26" i="20"/>
  <c r="F26" i="20" s="1"/>
  <c r="C26" i="20"/>
  <c r="B26" i="20"/>
  <c r="A26" i="20"/>
  <c r="E25" i="20"/>
  <c r="F25" i="20" s="1"/>
  <c r="C25" i="20"/>
  <c r="B25" i="20"/>
  <c r="A25" i="20"/>
  <c r="E24" i="20"/>
  <c r="F24" i="20" s="1"/>
  <c r="C24" i="20"/>
  <c r="B24" i="20"/>
  <c r="A24" i="20"/>
  <c r="E23" i="20"/>
  <c r="F23" i="20" s="1"/>
  <c r="C23" i="20"/>
  <c r="B23" i="20"/>
  <c r="A23" i="20"/>
  <c r="E22" i="20"/>
  <c r="F22" i="20" s="1"/>
  <c r="C22" i="20"/>
  <c r="B22" i="20"/>
  <c r="A22" i="20"/>
  <c r="E21" i="20"/>
  <c r="F21" i="20" s="1"/>
  <c r="C21" i="20"/>
  <c r="B21" i="20"/>
  <c r="A21" i="20"/>
  <c r="B20" i="20"/>
  <c r="A20" i="20"/>
  <c r="F18" i="20"/>
  <c r="C18" i="20"/>
  <c r="B18" i="20"/>
  <c r="A18" i="20"/>
  <c r="F14" i="20"/>
  <c r="C14" i="20"/>
  <c r="B14" i="20"/>
  <c r="A14" i="20"/>
  <c r="F13" i="20"/>
  <c r="C13" i="20"/>
  <c r="B13" i="20"/>
  <c r="A13" i="20"/>
  <c r="F12" i="20"/>
  <c r="C12" i="20"/>
  <c r="B12" i="20"/>
  <c r="A12" i="20"/>
  <c r="E11" i="20"/>
  <c r="F11" i="20" s="1"/>
  <c r="C11" i="20"/>
  <c r="B11" i="20"/>
  <c r="A11" i="20"/>
  <c r="E10" i="20"/>
  <c r="F10" i="20" s="1"/>
  <c r="C10" i="20"/>
  <c r="B10" i="20"/>
  <c r="A10" i="20"/>
  <c r="E9" i="20"/>
  <c r="F9" i="20" s="1"/>
  <c r="C9" i="20"/>
  <c r="B9" i="20"/>
  <c r="A9" i="20"/>
  <c r="D103" i="14"/>
  <c r="F103" i="20" l="1"/>
  <c r="F79" i="20"/>
  <c r="F106" i="20" s="1"/>
  <c r="E39" i="14" l="1"/>
  <c r="F39" i="14" s="1"/>
  <c r="C39" i="14"/>
  <c r="B39" i="14"/>
  <c r="A39" i="14"/>
  <c r="A77" i="14"/>
  <c r="A78" i="14"/>
  <c r="A79" i="14"/>
  <c r="A82" i="14"/>
  <c r="A83" i="14"/>
  <c r="A84" i="14"/>
  <c r="A85" i="14"/>
  <c r="A86" i="14"/>
  <c r="A98" i="14"/>
  <c r="A99" i="14"/>
  <c r="A100" i="14"/>
  <c r="A101" i="14"/>
  <c r="A102" i="14"/>
  <c r="A103" i="14"/>
  <c r="E103" i="14"/>
  <c r="F103" i="14" s="1"/>
  <c r="B103" i="14"/>
  <c r="C103" i="14"/>
  <c r="E102" i="14"/>
  <c r="F102" i="14" s="1"/>
  <c r="B102" i="14"/>
  <c r="C102" i="14"/>
  <c r="E101" i="14"/>
  <c r="F101" i="14" s="1"/>
  <c r="B101" i="14"/>
  <c r="C101" i="14"/>
  <c r="D9" i="16" l="1"/>
  <c r="F107" i="20"/>
  <c r="F108" i="20" s="1"/>
  <c r="E100" i="14"/>
  <c r="F100" i="14" s="1"/>
  <c r="B100" i="14"/>
  <c r="C100" i="14"/>
  <c r="E99" i="14"/>
  <c r="F99" i="14" s="1"/>
  <c r="B99" i="14"/>
  <c r="C99" i="14"/>
  <c r="E98" i="14"/>
  <c r="F98" i="14" s="1"/>
  <c r="B98" i="14"/>
  <c r="C98" i="14"/>
  <c r="E86" i="14"/>
  <c r="F86" i="14" s="1"/>
  <c r="E85" i="14"/>
  <c r="F85" i="14" s="1"/>
  <c r="E84" i="14"/>
  <c r="F84" i="14" s="1"/>
  <c r="E83" i="14"/>
  <c r="F83" i="14" s="1"/>
  <c r="B86" i="14"/>
  <c r="C86" i="14"/>
  <c r="B85" i="14"/>
  <c r="C85" i="14"/>
  <c r="B84" i="14"/>
  <c r="C84" i="14"/>
  <c r="B83" i="14"/>
  <c r="C83" i="14"/>
  <c r="E82" i="14"/>
  <c r="B82" i="14"/>
  <c r="C82" i="14"/>
  <c r="E79" i="14"/>
  <c r="B79" i="14"/>
  <c r="E78" i="14"/>
  <c r="B78" i="14"/>
  <c r="C78" i="14"/>
  <c r="E77" i="14"/>
  <c r="F77" i="14" s="1"/>
  <c r="B77" i="14"/>
  <c r="C77" i="14"/>
  <c r="A68" i="14"/>
  <c r="A65" i="14"/>
  <c r="E47" i="14"/>
  <c r="F47" i="14" s="1"/>
  <c r="E48" i="14"/>
  <c r="F48" i="14" s="1"/>
  <c r="E49" i="14"/>
  <c r="F49" i="14" s="1"/>
  <c r="E46" i="14"/>
  <c r="F46" i="14" s="1"/>
  <c r="C47" i="14"/>
  <c r="C48" i="14"/>
  <c r="C49" i="14"/>
  <c r="B47" i="14"/>
  <c r="B48" i="14"/>
  <c r="B49" i="14"/>
  <c r="A47" i="14"/>
  <c r="A48" i="14"/>
  <c r="A49" i="14"/>
  <c r="B46" i="14"/>
  <c r="C46" i="14"/>
  <c r="A46" i="14"/>
  <c r="B45" i="14"/>
  <c r="A45" i="14"/>
  <c r="E33" i="14"/>
  <c r="E34" i="14"/>
  <c r="E37" i="14"/>
  <c r="E38" i="14"/>
  <c r="E40" i="14"/>
  <c r="E41" i="14"/>
  <c r="E42" i="14"/>
  <c r="E32" i="14"/>
  <c r="B42" i="14"/>
  <c r="C42" i="14"/>
  <c r="B41" i="14"/>
  <c r="C41" i="14"/>
  <c r="A41" i="14"/>
  <c r="A42" i="14"/>
  <c r="B40" i="14"/>
  <c r="C40" i="14"/>
  <c r="B38" i="14"/>
  <c r="C38" i="14"/>
  <c r="B37" i="14"/>
  <c r="C37" i="14"/>
  <c r="B34" i="14"/>
  <c r="C34" i="14"/>
  <c r="B33" i="14"/>
  <c r="C33" i="14"/>
  <c r="B32" i="14"/>
  <c r="C32" i="14"/>
  <c r="A33" i="14"/>
  <c r="A34" i="14"/>
  <c r="A37" i="14"/>
  <c r="A38" i="14"/>
  <c r="A40" i="14"/>
  <c r="A32" i="14"/>
  <c r="B31" i="14"/>
  <c r="A31" i="14"/>
  <c r="E30" i="14"/>
  <c r="B30" i="14"/>
  <c r="C30" i="14"/>
  <c r="A30" i="14"/>
  <c r="E14" i="14"/>
  <c r="E29" i="14"/>
  <c r="B29" i="14"/>
  <c r="C29" i="14"/>
  <c r="A29" i="14"/>
  <c r="E28" i="14"/>
  <c r="F28" i="14" s="1"/>
  <c r="B28" i="14"/>
  <c r="C28" i="14"/>
  <c r="A28" i="14"/>
  <c r="E26" i="14"/>
  <c r="B26" i="14"/>
  <c r="C26" i="14"/>
  <c r="A26" i="14"/>
  <c r="E25" i="14"/>
  <c r="F25" i="14" s="1"/>
  <c r="B25" i="14"/>
  <c r="C25" i="14"/>
  <c r="A25" i="14"/>
  <c r="E24" i="14"/>
  <c r="E23" i="14"/>
  <c r="E22" i="14"/>
  <c r="E21" i="14"/>
  <c r="B24" i="14"/>
  <c r="C24" i="14"/>
  <c r="A24" i="14"/>
  <c r="B23" i="14"/>
  <c r="C23" i="14"/>
  <c r="B22" i="14"/>
  <c r="C22" i="14"/>
  <c r="A22" i="14"/>
  <c r="A23" i="14"/>
  <c r="B21" i="14"/>
  <c r="C21" i="14"/>
  <c r="A21" i="14"/>
  <c r="B20" i="14"/>
  <c r="A20" i="14"/>
  <c r="B18" i="14"/>
  <c r="C18" i="14"/>
  <c r="A18" i="14"/>
  <c r="B14" i="14"/>
  <c r="C14" i="14"/>
  <c r="A14" i="14"/>
  <c r="E13" i="14"/>
  <c r="B13" i="14"/>
  <c r="C13" i="14"/>
  <c r="A13" i="14"/>
  <c r="E12" i="14"/>
  <c r="B12" i="14"/>
  <c r="C12" i="14"/>
  <c r="A12" i="14"/>
  <c r="E11" i="14"/>
  <c r="B11" i="14"/>
  <c r="C11" i="14"/>
  <c r="A11" i="14"/>
  <c r="E10" i="14"/>
  <c r="F10" i="14" s="1"/>
  <c r="C10" i="14"/>
  <c r="E9" i="14"/>
  <c r="C9" i="14"/>
  <c r="B10" i="14"/>
  <c r="A10" i="14"/>
  <c r="B9" i="14"/>
  <c r="A9" i="14"/>
  <c r="F82" i="14" l="1"/>
  <c r="F78" i="14" l="1"/>
  <c r="F30" i="14" l="1"/>
  <c r="F42" i="14" l="1"/>
  <c r="F41" i="14"/>
  <c r="F40" i="14"/>
  <c r="F38" i="14"/>
  <c r="F37" i="14"/>
  <c r="F34" i="14"/>
  <c r="F33" i="14"/>
  <c r="F32" i="14"/>
  <c r="F29" i="14"/>
  <c r="F26" i="14"/>
  <c r="F24" i="14"/>
  <c r="F23" i="14"/>
  <c r="F22" i="14"/>
  <c r="F21" i="14"/>
  <c r="F14" i="14"/>
  <c r="F13" i="14"/>
  <c r="F106" i="14" s="1"/>
  <c r="F12" i="14"/>
  <c r="F11" i="14"/>
  <c r="F9" i="14"/>
  <c r="F18" i="14" l="1"/>
  <c r="F79" i="14"/>
  <c r="D10" i="16" l="1"/>
  <c r="D12" i="16" s="1"/>
  <c r="F107" i="14" l="1"/>
  <c r="F108" i="14" s="1"/>
  <c r="D13" i="16"/>
  <c r="D14" i="16" s="1"/>
  <c r="D19" i="16"/>
  <c r="D20" i="16" l="1"/>
  <c r="D21" i="16" s="1"/>
</calcChain>
</file>

<file path=xl/sharedStrings.xml><?xml version="1.0" encoding="utf-8"?>
<sst xmlns="http://schemas.openxmlformats.org/spreadsheetml/2006/main" count="345" uniqueCount="228">
  <si>
    <t>TOTAL</t>
  </si>
  <si>
    <t>Poste</t>
  </si>
  <si>
    <t>U</t>
  </si>
  <si>
    <t>PU</t>
  </si>
  <si>
    <t>Q</t>
  </si>
  <si>
    <t>N°</t>
  </si>
  <si>
    <t>Arbre</t>
  </si>
  <si>
    <t>Pergola végétalisée</t>
  </si>
  <si>
    <t>Cabane en bois</t>
  </si>
  <si>
    <t>Panneau pédagogique</t>
  </si>
  <si>
    <t>fft</t>
  </si>
  <si>
    <t>ml</t>
  </si>
  <si>
    <r>
      <t>m</t>
    </r>
    <r>
      <rPr>
        <vertAlign val="superscript"/>
        <sz val="10"/>
        <rFont val="Calibri Light"/>
        <family val="2"/>
        <scheme val="major"/>
      </rPr>
      <t>2</t>
    </r>
  </si>
  <si>
    <t>u</t>
  </si>
  <si>
    <t>Clôture ganivelle h=0,60m</t>
  </si>
  <si>
    <t>TOTAL HT</t>
  </si>
  <si>
    <t>Hôtel à insectes</t>
  </si>
  <si>
    <t>Ecole</t>
  </si>
  <si>
    <t>TOTAL GLOBAL HT</t>
  </si>
  <si>
    <t>T.V.A 20%</t>
  </si>
  <si>
    <t>TOTAL GLOBAL TTC</t>
  </si>
  <si>
    <t xml:space="preserve">Travaux préparatoires </t>
  </si>
  <si>
    <t>Fourniture et mise en place de clôture type Ganivelle.
-Clôture en rouleau de chataîgnier, hauteur 0.60m, lattes plates , brutes de sciage, espacées de 7cm , reliées par 4 cours de fils de fer galvanisé de diamètre 1.8mm 
-Pieux en châtaignier sciés circ. 26 à 27 cm écorcés appointés hauteur hors sol 0.60m.
y/c toutes sujétion de mise en oeuvre.</t>
  </si>
  <si>
    <t>Estimatif
Travaux HT</t>
  </si>
  <si>
    <t>Installations de chantier</t>
  </si>
  <si>
    <t>Branchement arrosage sur réseau AEP</t>
  </si>
  <si>
    <t/>
  </si>
  <si>
    <t>Apport de terre végétale</t>
  </si>
  <si>
    <t>Canalisation arrosage PeHD</t>
  </si>
  <si>
    <t>Canalisation PeHD diamètre 50</t>
  </si>
  <si>
    <t>Canalisation PeHD diamètre 40</t>
  </si>
  <si>
    <t>Fourreaux TPC diamètre 63</t>
  </si>
  <si>
    <t>Paillage BRF</t>
  </si>
  <si>
    <t>Semis de prairie fleurie</t>
  </si>
  <si>
    <t>Ce prix rémunère, au mètre carré, la fourniture et la mise en place d'une couche de 10cm de mulch 100% naturel, fabriqué à partir de fibres de bois issus de broyas de feuillus type BRF .
Échantillon à faire valider par le maître d'Oeuvre.</t>
  </si>
  <si>
    <t>m3</t>
  </si>
  <si>
    <t>Ce prix rémunère, au mètre cube, la fourniture et la mise en place de la terre végétale. La terre végétale sera homogène, exempte de pierres, de débris végétaux ou animaux non décomposés ou autre corps étrangers. Elle sera constituée d’une terre franche, de nature sablo/limoneuse conforme aux prescriptions du CCTP.
Les quantités s’entendent en m3 en place après tassement. Y compris toutes sujétions.</t>
  </si>
  <si>
    <t>Panneaux cache conteneur acier et bois</t>
  </si>
  <si>
    <t>Entretien de confortement des espaces verts</t>
  </si>
  <si>
    <t>Ce prix rémunère, à l'année, l'entretien de confortement des espaces verts. A compter de la date de réception (vers le 15 novembre), les travaux de confortement des espaces verts comprennent, jusqu'à l'expiration du délai de garantie fixé à douze mois, pour l'ensemble des plantations et des semis, les opérations d'entretien suivantes :
- L'entretien des paillages,
- Trois binages manuels avec évacuation des déchets et réfection de la cuvette d'arrosage des plantations au pied de chaque plant, sur un rayon d'au moins 50 cm, effectués chaque année. Pour les plantations en talus, la cuvette d'arrosage se fera en amont des plants pour retenir efficacement l'eau. Attention lors de ces travaux à ne pas déchausser le jeune plant, ni à le blesser. 
- L'entretien des tuteurs et attaches, qui seront vérifiés 1 fois par mois, le redressement des tuteurs, le contrôle de serrage des colliers, le remplacement des colliers défectueux des tuteurs manquants ou cassés. 
- La taille des arbres et arbustes.
- L'arrosage manuel de tous les espaces plantés selons besoins et le contrôle du bon fonctionnement de l'arrosage intégré,
- Le remplacement des végétaux morts par manque ou excès d'arrosage, par manque ou taille trop sévère.
Y compris toutes sujétions de mise en oeuvre et demande du Maître d'Oeuvre.</t>
  </si>
  <si>
    <t>Préparation du sol et amendement organique</t>
  </si>
  <si>
    <t>m2</t>
  </si>
  <si>
    <t>Tranchée sous espace vert 0,60m de profondeur</t>
  </si>
  <si>
    <t>Tranchée sous surface minérale 0,60m de profondeur</t>
  </si>
  <si>
    <t>Essais, réglages et mise en route de l'arrosage intégré</t>
  </si>
  <si>
    <t>Programmateur à pile et module radio</t>
  </si>
  <si>
    <t>Clapet vanne et regard</t>
  </si>
  <si>
    <t>Canalisation PeHD diamètre 32</t>
  </si>
  <si>
    <t>Plantes grimpantes</t>
  </si>
  <si>
    <t>Tuyaux goutte à goutte</t>
  </si>
  <si>
    <t>Koelreuteria paniculata tige 20/25 en motte, 3/4xtr</t>
  </si>
  <si>
    <t>Passiflora caerulea - conteneur 5l</t>
  </si>
  <si>
    <t>Semis de prairie sèche</t>
  </si>
  <si>
    <t>Ce prix rémunère, au mètre linéaire, la fourniture et la mise en place du tuyau polyéthylène P.E.B.D. , P.N. 3 Bars, de diamètre nominal 16mm, , avec goutteurs intégrés et  auto régulés ayant un débit de 3 l/h, dont l'espacement est de 0.33 m entre chaque goutteurs, espacement entre chaque lignes 0.50 m. Le prix comprend les raccords à compression (tés, coudes, manchons,....), les bouchons de fin de ligne, les essais hydrauliques, les purges automatiques &amp;/ou manuelles, y compris toutes sujétions de purge et de mise en oeuvre, avec la pose de cavaliers métalliques de dimension 15 cm x 5cm x 15 cm tous les mètres, y compris toutes sujétions de mise en place et demandes du Maître d'Oeuvre.</t>
  </si>
  <si>
    <t>TOTAL AVP LOT 2</t>
  </si>
  <si>
    <t>Avec les 10% imprévus</t>
  </si>
  <si>
    <t>Ce prix rémunère, au mètre linéaire, l’ouverture et la fermeture de tranchées à une profondeur de 0.60 mètre de profondeur, à la micro pelle, la trancheuse, ou manuelle, de manière à maintenir une cote de 0.35 ml au dessus des canalisations secondaires, en toute nature de sol. Le prix comprend la purge de la terre extraite à réutiliser, les déchets évacués à la décharge autorisée, la mise en place d'un sable tout venant fin sur 10 centimètres d'épaisseur en fond de fouille et 10 cm centimètres au dessus de la génératrice supérieur avec le grillage avertisseur aimanté bleu, le constat du Maître d’œuvre avant rebouchage des tranchées, le piquetage des arroseurs, tuyères et clapets vannes et l'implantation des réseaux, y compris toutes sujétions d'exécution et demandes du Maître d'Oeuvre.</t>
  </si>
  <si>
    <t>Ce prix rémunère, au mètre linéaire, l’ouverture et la fermeture de tranchées à une profondeur de 0.60 mètre de profondeur, à la micro pelle, la trancheuse, ou manuelle, de manière à maintenir une cote de 0.35 ml au dessus des canalisations secondaires, en toute nature de sol. Le prix comprend le sciage du revêtement en place de toute nature, la purge et l'évacuation de la terre extraite, l'évacuation en décharge autorisée des déchets, la mise en place d'un sable tout venant fin sur 10 centimètres d'épaisseur en fond de fouille et 10 cm centimètres au dessus de la génératrice supérieure avec le grillage avertisseur aimanté bleu, le comblement en GNT 20/40, le réglage en GNT 0/20, le constat du Maître d’œuvre avant rebouchage des tranchées, le piquetage des arroseurs, tuyères et clapets vannes et l'implantation des réseaux, y compris toutes sujétions d'exécution et demandes du Maître d'Oeuvre.</t>
  </si>
  <si>
    <t>Ce prix rémunère, au mètre linéaire, la fourniture et la mise en place de canalisation PE.H.D., P.N. 10 bars, de diamètre nominal ci-dessous. Ce prix comprend les raccords à compression, coudes et tés, les bouchons de fin de ligne, les essais hydrauliques, les purges, le constat du Maître d’œuvre avant rebouchage des tranchées, le piquetage des arroseurs, tuyères, clapets vannes et l'implantation des réseaux, y compris toutes sujétions de mise en place et demandes du Maître d'Oeuvre.</t>
  </si>
  <si>
    <t>Ce prix rémunère, au mètre linéaire, la fourniture et la mise en place 
de fourreaux T.P.C. aiguillés de diamètre 63 mm pour la protection des canalisation sous les surfaces minérales.</t>
  </si>
  <si>
    <t>Réducteur de pression et filtre à tamis</t>
  </si>
  <si>
    <t>Ce prix rémunère, à l'unité, la fourniture et la mise en place dun réducteur de pression ainsi qu'un filtre à tamis ayant une capacité de filtration de 100 micromètres, P.N. 10 bars, ce filtre sera présent à chaque réseau de goutte à goutte, y compris toutes sujétions de mise en place et demandes du Maître d'Oeuvre. La dimension des ouvrages devra étre adapté au réseau créé.</t>
  </si>
  <si>
    <t>Ce prix rémunère, à l'unité, la fourniture et la mise en place d'un collier de prise charge sur canalisation principale, de 1,5 m de dérivation en polyéthylène de diamètre 25 mm avec réduction appropriée,la fourniture et la mise en place d'un clapet vanne 1" en bronze vérrouillable sur allonge galvanisée. Le prix comprend le béton de calage du tube P.V.C. et le tuyau P.V.C. de diamètre 110, avec gravillon de calage du tube galvanisé du clapet vanne, y compris une clé filetée 1 pouce par clapet vanne, y compris vanne de sectionnement 1" et regard, y compris toutes sujétions de mise en place et demandes du Maître d'Oeuvre.</t>
  </si>
  <si>
    <t>Ce prix rémunère, au mètre cube, la fourniture et la mise en place d'un mélange terre-pierreconforme aux prescriptions du CCTP. La terre végétale sera homogène, exempte de pierres, de débris végétaux ou animaux non décomposés ou autre corps étrangers. Elle sera constituée d’une terre franche, de nature sablo/limoneuse conforme aux prescriptions du CCTP.
Les prestations comprennent :
- l’amenée des matériaux et la préparation sur site du mélange,
- la mise en place dans les fosses,
Les quantités s’entendent en m3 en place après tassement. Y compris toutes sujétions.</t>
  </si>
  <si>
    <t>Ce prix rémunère, au mètre carré:
- le décompactage des surfaces à végétaliser sur une profondeur de 20 cm , y compris  le désherbage si nécessaire, l'ameublissement superficiel par passage d'engins, herse vibrante, moto-bineuse, le nivellement du terrain, l'épierrage et l'évacuation en décharge agréée des déchets supérieurs à 5 cm de ø . Nivellement fin pour permettre la mise en place de paillage toile le cas échéant. Tolérance de + ou - 2 cm"
- la fourniture et mise en place d'engrais organique, en mélange avec la terre végétale, dans les fosses et sur l'ensemble des surfaces végétalisées.
A raison de 500 gr par m2 dans les massifs arbustifs et de vivaces et de 4 kg/m3 de terre par arbre au moment de la plantation. 
Y compris mélange soigné de la terre en place.</t>
  </si>
  <si>
    <t>Ce prix rémunère, à l’unité, la fourniture et la plantation de plantes grimpantes (C5L - 60/80), conformément au CCTP, à la règlementation (normes françaises AFNOR et fascicule 35 du CCTG) et aux bonnes pratiques.
Il comprend :
- la fourniture (y compris validation préalable des végétaux en pépinière par le maître d'oeuvre) ;
- le transport (y compris la protection des végétaux durant l’acheminement) ;
- les travaux de plantations (y compris ouverture du trou de plantation et plantation, recouvrement, réalisation d’une cuvette d’arrosage et plombage) ;
- la garantie de reprise de 1 an à compter de la réception des travaux (du constat de mise en place au constat de reprise).
Ce prix tient compte de tout le matériel et fournitures nécessaires à la réalisation de ces travaux.</t>
  </si>
  <si>
    <t xml:space="preserve">Fourniture et mise en place d'un platelage épaisseur 22mm en Robinier faux Acacia fixé par vis inox A2, hauteur fini 450mm, largeur des lames 140mm.
Structure en Robinier faux Acacia massif raboté en appui sur plots bétons à prévoir (3 plots tous les 800mm)
Y compris la quincaillerie nécessaire au montage . Calcul pour une charge répartie ponctuelle de 500 kg/m² hors charge neige.
y compris planche de calfeutrement de rive pour former un coffre et éviter une vision sous le platelage, de même essence et qualité que le platelage.
Habillage des faces vues du platelage, Fixation sur la structure du platelage.
y compris  les terrassements nécessaires à la mise en oeuvre du revétement, la fourniture et la mise en oeuvre d'une couche de 20cm de GNT drainante posée sur géotextile.
y/c note de calcul conforme au DTU. </t>
  </si>
  <si>
    <t xml:space="preserve">Banc </t>
  </si>
  <si>
    <t xml:space="preserve">Table pique-nique </t>
  </si>
  <si>
    <t>Ce prix rémunère, au mètre linéaire,  la fourniture et la mise en place  de panneaux cache-conteneur acier et bois à lames verticales - hauteur hors-sol 1,60 m.
Acier avec une finition thermolaquée RAL à définir
 Y compris réalisation des scellements béton et fixation sur platine.
Y compris toutes sujétions de mise en oeuvre</t>
  </si>
  <si>
    <t>Electrovanne 1,5"</t>
  </si>
  <si>
    <t>Ce prix rémunère, à l'unité et conformément au CCTP, la fourniture et la mise en œuvre de banc en acier et bois y compris fouilles,  scellements béton et toutes sujétions.</t>
  </si>
  <si>
    <t>Ce prix rémunère, à l'unité et conformément au CCTP, la fourniture et mise en œuvre de table de pique nique en bois, y compris scellement dans plots béton.</t>
  </si>
  <si>
    <t>Ce prix rémunère, à l'unité, la fourniture et la mise en place d'un panneau pédagogique y compris conception graphique. Réalisation d'une illustration en rapport avec les thématiques retenues (cycle de l'eau, biodiversité). Poteau en meleze contrecollé, brut poncé, dim 100 (dont 60 hors sol) x 12 x 12 cm, sommet en biseau. Plaque thématique en compact (charte graphique à définir par le maître d'ouvrage)  dim 42 x 30 x 0,6 cm. Fixation sur le poteau par 4 vis inox, peinte de la couleur du fond.
Transport et pose sur site : Réalisation des fouilles, Massif béton de 50x50x50cm ,Montage du mobilier et remise en état du site.</t>
  </si>
  <si>
    <t>Ce prix rémunère, à l’unité, la fourniture et la plantation d’arbres 3 à 4 fois transplantés,  conformément au CCTP, à la règlementation et aux bonnes pratiques (normes françaises AFNOR et fascicule 35 du CCTG).
Il comprend :
- la fourniture (y compris marquage des végétaux en pépinière et arrachage pour les arbres) ;
- le transport (y compris la protection des végétaux durant l’acheminement) ;
- la réalisation d'une fosse de plantation de 5m3, décompactage des parois et du fond, évacuation de déblais,
- les travaux de plantations (y compris ouverture du trou de plantation et plantation; recouvrement, réalisation d’une cuvette d’arrosage et plombage) ;
- le tuteurage bipode;
- la garantie de reprise durant la période de garantie de parfait achèvement (du constat de mise en place au constat de reprise).
Ce prix tient compte de tout le matériel et fournitures nécessaires à la réalisation de ces travaux.</t>
  </si>
  <si>
    <r>
      <t xml:space="preserve">Ce prix rémunère, forfaitairement pour </t>
    </r>
    <r>
      <rPr>
        <u/>
        <sz val="10"/>
        <color theme="1"/>
        <rFont val="Calibri Light"/>
        <family val="2"/>
        <scheme val="major"/>
      </rPr>
      <t>une phase de travaux</t>
    </r>
    <r>
      <rPr>
        <sz val="10"/>
        <color theme="1"/>
        <rFont val="Calibri Light"/>
        <family val="2"/>
        <scheme val="major"/>
      </rPr>
      <t xml:space="preserve"> (1 année) et pendant toute sa durée, la mise en place d'installations de chantier comprenant :
- La fourniture du matériel de signalisation en service et en réserve, la mise en place, la manutention, l’entretien, la surveillance et l’exploitation des différents dispositifs de signalisation imposés par la réglementation en vigueur et/ou la commune, 
- l'implantation et le piquetage,
- l'amenée et repliement des matériaux et matériels,
- le nettoyage permanent du chantier et des voies environnantes empruntées par les engins de chantier
- la remise en état des lieux après travaux,
- l'arrosage permanent du chantier afin d'éviter toute création de poussières
- toutes les DICT et autres formalités administratives
70% de ce prix étant appliqué après l'amenée et le montage des installations et du matériel
- 30% du prix étant appliqué après démontage des installations et remise en état des lieux.
- y compris toutes sujétions et conformément aux prescriptions et indications du PGCSPS 
-Y compris barrièrage HERAS pendant toute la durée nécessaire entre la zone de chantier et la route et à l'intérieur de l'enceinte du chantier selon les besoins.</t>
    </r>
  </si>
  <si>
    <t>Ce prix rémunère, au forfait, la réalisation du branchement sur le réseau d’eau existant, à partir d'un regard ou d'une canalisation présente sur façade pour alimenter les réseaux primaires, selon les normes ISO 2531 (Tuyau, raccords, pièce , accessoires des canalisations avec pression et de l'article 13 ISO 2531 sur les essais et épreuves de pression), y compris fourniture et pose de : 
- mesure de pression sur le point de raccordement pour s'assurer de la disponibilité de l'eau en bout de réseau et la mise au point des plans d'exécution.
- vanne d'isolement à boisseau sphérique en 2 pouces, 
- disconnecteur 2 pouces type BA à zone de pression réduite contrôlable
- regard de branchement 600x600 en béton préfabriqué et tampon fonte
- toutes les sujétions de pose et de raccordement,</t>
  </si>
  <si>
    <r>
      <t>Ce prix rémunère, forfaitairement :
- la réalisation des plans d'exécution conformement aux dispositions du CCTP
- l'implantation et le piquetage des ouvrages,
-</t>
    </r>
    <r>
      <rPr>
        <sz val="10"/>
        <rFont val="Calibri Light"/>
        <family val="2"/>
        <scheme val="major"/>
      </rPr>
      <t xml:space="preserve"> la libération des emprises des espaces verts à restaurer et des surfaces situées hors intervention du lot n°1
- abattage des arbres à supprimer
- arrachage des haies à supprimer
- suppression des végétaux morts au sein de massifs et haies existants
- suppression du bois mort
- dessouchages</t>
    </r>
    <r>
      <rPr>
        <sz val="10"/>
        <color theme="1"/>
        <rFont val="Calibri Light"/>
        <family val="2"/>
        <scheme val="major"/>
      </rPr>
      <t xml:space="preserve">
y compris évacuation et mise en décharge agréée</t>
    </r>
  </si>
  <si>
    <t>Regard PEHD pour électrovanne y compris réhausse</t>
  </si>
  <si>
    <r>
      <t xml:space="preserve">Ce prix rémunère, à l'unité, la fourniture et la pose de regards PEHD rectangulaires de type jumbo </t>
    </r>
    <r>
      <rPr>
        <u/>
        <sz val="10"/>
        <rFont val="Calibri Light"/>
        <family val="2"/>
        <scheme val="major"/>
      </rPr>
      <t>double (pour chaque électrovanne)</t>
    </r>
    <r>
      <rPr>
        <sz val="10"/>
        <rFont val="Calibri Light"/>
        <family val="2"/>
        <scheme val="major"/>
      </rPr>
      <t xml:space="preserve"> en polyéthylène vert haute densité, avec rehausses, couvercle verrouillage par vis (clé à fournir au maître d’ouvrage) et de classe équivalente à C250 (résistance), et mise à la cote définitive.</t>
    </r>
  </si>
  <si>
    <t>Ce prix rémunère, au forfait, la fourniture et la mise en œuvre d'un dispositif de programmation à pile comportant :
- programmateur de type TBOS avec une pile 9 V alcaline de type 6 AM6 ou 6 LR61.
- Classé IP 68 100% étanche et complètement immergeable.
- Boîtier plastique très résistant et complètement étanche à l’immersion.
- Logement de pile étanche et indépendant.
- Connecteur infrarouge externe noyé dans la résine.
- Deux trous de fixation
- Système de sauvegarde du programme pendant 5 minutes lorsqu’on change la pile.
- Solénoïde à impulsion
- Connexion Bluetooth
La pose comprend la fixation sur l’intérieur du regard, et la connexion des câbles de départ et d’arrivé par des connexions étanches . La programmation des différents secteurs d’arrosage ainsi que la formation du personnel technique délégué par le Maître d’ouvrage.</t>
  </si>
  <si>
    <t>Ce prix rémunère, à l'unité, la fourniture et la mise en place d'une dérivation à la canalisation principale par raccords à compression de type "Plasson", la mise en place d'une vanne de sectionnement,  la mise en place d'une électrovanne de type RB DV100 montée sur raccord union démontable de type dura y compris toutes sujétions de mise en place et demandes du Maître d'Oeuvre</t>
  </si>
  <si>
    <t>Couronne goutte à goutte pour arbres</t>
  </si>
  <si>
    <t>Ce prix rémunère, à l'unité, la fourniture et la mise en place d'une couronne de tuyau polyéthylène P.E.B.D. de type netafim, P.N. 3 Bars, équipés de goutteurs intégrés et  auto régulés ayant un débit de 5 l/h, dont l'espacement est de 0.33 m entre chaque goutteurs. Le prix comprend les raccords à compression (tés, coudes, manchons,....), les bouchons de fin de ligne, les essais hydrauliques, les purges automatiques &amp;/ou manuelles, y compris toutes sujétions de purge et de mise en oeuvre, avec la pose de cavaliers métalliques de dimension 15 cm x 5cm x 15 cm tous les mètres, y compris toutes sujétions de mise en place et demandes du Maître d'Oeuvre.</t>
  </si>
  <si>
    <t>Fosses de plantation de 5m3</t>
  </si>
  <si>
    <t>Ce prix rémunère, au forfait :
-le contrôle des étanchéités par surpression,
-le contrôle des électrovannes et des connexions électriques,
-le contrôle de la programmation,
-la vérification des protections électriques de toutes les installations d'arrosage et le changement éventuel des protections usées ou détériorées,
- réglages du réducteur de pression
- la réparation des fuites et le remplacement du matériel défectueux ou manquant si nécessaire.
y compris toutes les vérifications et les réglages nécessaires au bon fonctionnement du réseau d'arrosage.</t>
  </si>
  <si>
    <t>Tuteurs bipodes</t>
  </si>
  <si>
    <t>Ce prix rémunère,à l'unité, les décaissements complémentaires pour arbres et/ou arbustes par tout moyen mécanique et manuel. Le décompactage des parois et des fonds de fosse  sur 0,30 m mini en sus, le nettoyage des abords et la mise à niveau aux cotes projet. Y compris l'évacuation des déblais. 
Les fosses seront réceptionnées par le maître d'œuvre avant remplissage en terre végétale. 
Les fosses seront signalées par un piquet si les plantations se font ultérieurement.  y compris toutes sujétions de mise en place et demandes du Maître d'Oeuvre.</t>
  </si>
  <si>
    <t>Apport des matériaux et confection d'un mélange terre-pierre</t>
  </si>
  <si>
    <t xml:space="preserve">Ce prix rémunère, à l'unité, la fourniture et la mise en place des tuteurs bipodes fraisés, d'une hauteur totale de 3 m, de diamètre 80 mm à 100mm, aspect neuf en châtaignier rond, dont la partie enterrée ( 1/3 de la hauteur) sera enfoncée dans le sol, en dehors de la motte et épointés. Les tuteurs montrant des nœuds de plus de 4 cm ou éclatés seront refusés.  Les attaches seront de type colliers à clouer, avec œillets pour arbres. Les dimensions seront à adapter en fonction de la taille de l'arbre. Le tronc des arbres- tiges sera habillé avec la bande de toile de jute sur toute la partie hors terre jusqu'à la couronne. La mise en place du tuteurage se fera après plantation des arbres. Y compris toutes sujétions d'exécution et demande du Maître d'Oeuvre. </t>
  </si>
  <si>
    <t>Ce prix rémunère, au mètre carré, et conformément au CCTP, la fourniture et le semis à raison de 5 g au m2, d'un mélange de praurie sèche à dominante de fétuques agréé par le maître d'oeuvre. Les 2 premières fauches et le regarnissage des zones mal venues. Y compris arrosage manuel régulier jusqu'à la première tonte</t>
  </si>
  <si>
    <t>Ce prix rémunère, au mètre carré, et conformément au CCTP, la fourniture et le semis à raison de 5 g au m2, d'un mélange de prairie fleurie adaptée aux milieux secs agréé par le maître d'oeuvre. Les 2 premières fauches et le regarnissage des zones mal venues.
Composition indicative : Festuca rubra commutata, Festuca ovina, Poa pratensis, Lotus corniculatus, Medicago lupulina, Anthyllis vulneraria, Achillea millefolium, Centaurea thuillieri, Centaurea scabiosa, Agrimonia eupatoria, Hypericum perforatum, Leucanthemum vulgare, Sanguisorba minor, Origanum vulgare, Clinopodium vulgare, Leontodon hispidus, Daucus carota, Silene vulgaris, Silene latifolia alba, Stachys officinalis, Potentilla recta, Papaver dubium, Centaurea cyanus et Papaver rhoeas.
Ce mélange comprend 70% de graminées et 30% d'espèces à fleurs principalement vivaces.
Y compris arrosage manuel régulier jusqu'à la première tonte</t>
  </si>
  <si>
    <t>19.1</t>
  </si>
  <si>
    <t>19.2</t>
  </si>
  <si>
    <t>19.3</t>
  </si>
  <si>
    <t>19.4</t>
  </si>
  <si>
    <t>19.5</t>
  </si>
  <si>
    <t>19.6</t>
  </si>
  <si>
    <t>19.7</t>
  </si>
  <si>
    <t>19.8</t>
  </si>
  <si>
    <t>19.9</t>
  </si>
  <si>
    <t>19.10</t>
  </si>
  <si>
    <t>20.1</t>
  </si>
  <si>
    <t>20.2</t>
  </si>
  <si>
    <t>20.3</t>
  </si>
  <si>
    <t>20.4</t>
  </si>
  <si>
    <t>20.5</t>
  </si>
  <si>
    <t>20.6</t>
  </si>
  <si>
    <t>11.1</t>
  </si>
  <si>
    <t>11.2</t>
  </si>
  <si>
    <t>11.3</t>
  </si>
  <si>
    <t xml:space="preserve">Ce prix rémunère, à l'unité, la fourniture et mise en place d'un hôtel à insectes en bois massif  en chêne.
L’hôtel comprend différentes «niches » offrant une variété d’abris , de caches et de recoins propices à l’accueil des insectes hivernants telles que les coccinelles et les chrysopes mais aussi des lieux de pontes pour les abeilles solitaires- tiges de bambou, de sureaux ,de berces, d’angéliques et de rosiers- ainsi que des lieux de reproduction pour les colonies de bourdons pollinisateurs.
Des tubes transparents et des fenêtres d’observations y sont aménagées, elles font de cet hôtel un instrument « vivant » de sensibilisation et de découverte de l’insectofaune locale.
L’hôtel est fabriqué  sans collage, en bois massif et sans traitement chimique. Toute la visserie est en inox.
Le toit est en tavaillon.
Dimensions : 150 X 100 X 40 cm. Poids : env. 150 kg.
Il repose sur 2 pieds réglables en inox, les pieds sont enterrés dans les 2 trous prévus à cet effet puis le béton est coulé autour après la pose. </t>
  </si>
  <si>
    <t>Revêtt drainant - platelage bois sur plots béton</t>
  </si>
  <si>
    <t>Phase 1 - Espaces extérieurs</t>
  </si>
  <si>
    <t>Phase 2 - Cour de l'école</t>
  </si>
  <si>
    <t>Phase</t>
  </si>
  <si>
    <r>
      <rPr>
        <u/>
        <sz val="10"/>
        <color indexed="8"/>
        <rFont val="Calibri"/>
        <family val="2"/>
      </rPr>
      <t>Maîtrise d'ouvrage</t>
    </r>
    <r>
      <rPr>
        <b/>
        <u/>
        <sz val="10"/>
        <color indexed="8"/>
        <rFont val="Calibri"/>
        <family val="2"/>
      </rPr>
      <t xml:space="preserve">
</t>
    </r>
    <r>
      <rPr>
        <b/>
        <sz val="11"/>
        <color indexed="63"/>
        <rFont val="Calibri"/>
        <family val="2"/>
      </rPr>
      <t>VILLE DE GARGAS</t>
    </r>
  </si>
  <si>
    <t>Ce prix rémunère, à l’unité, la fourniture et la plantation, d'arbustes et de vivaces en conteneur de 3 litres (C3) ou en godet de 9 (G9), conformément au CCTP, à la règlementation (normes françaises AFNOR et fascicule 35 du CCTG) et aux bonnes pratiques.
Il comprend :
- la fourniture (y compris validation préalable des végétaux en pépinière par le maître d'oeuvre) ;
- le transport (y compris la protection des végétaux durant l’acheminement) ;
- les travaux de plantations (y compris ouverture du trou de plantation et plantation, recouvrement, réalisation d’une cuvette d’arrosage et plombage) ;
- la garantie de reprise de 1 an à compter de la réception des travaux (du constat de mise en place au constat de reprise).
Ce prix tient compte de tout le matériel et fournitures nécessaires à la réalisation de ces travaux.</t>
  </si>
  <si>
    <t>Massif type 1</t>
  </si>
  <si>
    <t>Massif type 2</t>
  </si>
  <si>
    <t>Massif type 4</t>
  </si>
  <si>
    <t>Massif type 3</t>
  </si>
  <si>
    <t>22.1</t>
  </si>
  <si>
    <t>22.2</t>
  </si>
  <si>
    <t>22.3</t>
  </si>
  <si>
    <t>Actinidia deliciosa - conteneur 5l</t>
  </si>
  <si>
    <t>Vitis vinifera - conteneur 5l</t>
  </si>
  <si>
    <t>Acer campestre tige 20/25 motte, 3/4xtr</t>
  </si>
  <si>
    <t>Celtis australis tige 20/25 en motte, 3/4xtr</t>
  </si>
  <si>
    <t>Cersis siliquastrum tige 20/25 en motte, 3/4xtr</t>
  </si>
  <si>
    <t>Fraxinus exelsior tige 20/25 en motte, 3/4xtr</t>
  </si>
  <si>
    <t>Prunus avium tige 20/25 en motte, 3/4xtr</t>
  </si>
  <si>
    <t>Quercus ilex tige 20/25 en motte, 3/4xtr</t>
  </si>
  <si>
    <t>Quercus petraea tige 20/25 en motte, 3/4xtr</t>
  </si>
  <si>
    <t>Sophora japonica tige  20/25 en motte, 3/4xtr</t>
  </si>
  <si>
    <t>Sorbus aria tige 20/25 en motte, 3/4xtr</t>
  </si>
  <si>
    <t>19.11</t>
  </si>
  <si>
    <t>19.12</t>
  </si>
  <si>
    <t>19.13</t>
  </si>
  <si>
    <t>Sorbus aucuparia tige 20/25 en motte, 3/4xtr</t>
  </si>
  <si>
    <t>Ficus carica demi-tige 15/16 conteneur ou motte grillagée</t>
  </si>
  <si>
    <t>20.7</t>
  </si>
  <si>
    <t>20.8</t>
  </si>
  <si>
    <t>Travaux préparatoires Phase 1 - Espaces extérieurs</t>
  </si>
  <si>
    <t>Travaux préparatoires Phase 2 - Cour de l'école</t>
  </si>
  <si>
    <t>21.1</t>
  </si>
  <si>
    <t>21.2</t>
  </si>
  <si>
    <t>21.3</t>
  </si>
  <si>
    <t>21.4</t>
  </si>
  <si>
    <t>21.5</t>
  </si>
  <si>
    <t>21.6</t>
  </si>
  <si>
    <t>23.1</t>
  </si>
  <si>
    <t>24.1</t>
  </si>
  <si>
    <t>23.2</t>
  </si>
  <si>
    <t>24.2</t>
  </si>
  <si>
    <t>24.3</t>
  </si>
  <si>
    <t>24.4</t>
  </si>
  <si>
    <t>24.5</t>
  </si>
  <si>
    <t>24.6</t>
  </si>
  <si>
    <t>24.7</t>
  </si>
  <si>
    <t>24.8</t>
  </si>
  <si>
    <t>Helichrysum italicum C3</t>
  </si>
  <si>
    <t>Lavandula angustifolia C3</t>
  </si>
  <si>
    <t>Origanum vulgare G9</t>
  </si>
  <si>
    <t>Salvia rosmarinus C3</t>
  </si>
  <si>
    <t>Satureja montana G9</t>
  </si>
  <si>
    <t>Thymus vulgaris G9</t>
  </si>
  <si>
    <t>Alcea rosa G9</t>
  </si>
  <si>
    <t>Salvia leucantha C3</t>
  </si>
  <si>
    <t>Stipa tenuissima C3</t>
  </si>
  <si>
    <t>Hedera colchica C3</t>
  </si>
  <si>
    <t>Bergeria cordifolia G9</t>
  </si>
  <si>
    <t>Centranthus ruber C3</t>
  </si>
  <si>
    <t>Cerastium tomentosum G9</t>
  </si>
  <si>
    <t>Cistus albidus C3</t>
  </si>
  <si>
    <t>Iberis sempervirens C3</t>
  </si>
  <si>
    <t>Perovskia atriplicifolia C3</t>
  </si>
  <si>
    <t>Santolina chamaecyparissus C3</t>
  </si>
  <si>
    <t>Stachys lanata C3</t>
  </si>
  <si>
    <t>Verbena bonariensis C3</t>
  </si>
  <si>
    <t>Tuteurs monopodes</t>
  </si>
  <si>
    <t>Tracheospermum jasminoides - conteneur 5l</t>
  </si>
  <si>
    <t>Campsis grandiflora - conteneur 5l</t>
  </si>
  <si>
    <t>Lonicera periclymenum - conteneur 5l</t>
  </si>
  <si>
    <t>Rosa banksiae - conteneur 5l</t>
  </si>
  <si>
    <t>Solanum laxum - conteneur 5l</t>
  </si>
  <si>
    <t>Assise bois courbe</t>
  </si>
  <si>
    <t>Gradins bois</t>
  </si>
  <si>
    <t>Toboggan sur butte</t>
  </si>
  <si>
    <t>m²</t>
  </si>
  <si>
    <t>PSE1</t>
  </si>
  <si>
    <t>1.1</t>
  </si>
  <si>
    <t>1.2</t>
  </si>
  <si>
    <t>Revêtement amortissant - Gravier</t>
  </si>
  <si>
    <t>Ce prix rémunère, au mètre carré, la fourniture et la mise en œuvre de copeaux de bois normalisés visant à créer une zone de réception de jeux en copeaux de bois ou uniquement une surface en matériau naturel drainant. La granulométrie des copeaux est de 5/30 mm et sera de couleur naturelle sans traitement. L’entrepreneur veillera à ce que le fond de forme soit stabilisé.</t>
  </si>
  <si>
    <t>Revêtement amortissant - Mulch épaisseur 40cm</t>
  </si>
  <si>
    <t>Gravier roulé épaisseur 40 cm</t>
  </si>
  <si>
    <t>Gravier roulé épaisseur 60 cm</t>
  </si>
  <si>
    <t>Géotextile</t>
  </si>
  <si>
    <t>Ce prix rémunère, au mètre carré, la fourniture et la pose d'un géotextile non-tissé de séparation type Bidim S32 ou similaire (minimum masse surfacique de 125 g/m2 et épaisseur 1,4 mm) en fond de forme du revêtement amortissant, y compris assemblage et toutes sujétions.</t>
  </si>
  <si>
    <t>Contrôle de la conformité des jeux</t>
  </si>
  <si>
    <t>Ce prix rémunère le contrôle de la conformité des jeux installés sur le site aux normes de sécurité des aires de jeux, selon le CCTP.</t>
  </si>
  <si>
    <t>Ce prix rémunère, à l'unité et conformément au CCTP, la fourniture et la mise en place d'un ensemble d'assises courbes soulignant le contour d'un massif végétalisé. Y compris fouilles, scellements béton et toutes sujétions.</t>
  </si>
  <si>
    <t>Ce prix rémunère, au mètre linéaire et conformément au CCTP, la fourniture et la mise en œuvre de gradins en acier et bois y compris fouilles,  scellements béton et toutes sujétions.</t>
  </si>
  <si>
    <t>PSE ( = Prestation Supplémentaire Éventuelle) HT :</t>
  </si>
  <si>
    <t>TOTAL GLOBAL HT PSE 1</t>
  </si>
  <si>
    <t>TOTAL GLOBAL TTC PSE 1</t>
  </si>
  <si>
    <t>Tilia henryana tige 20/25 en motte, 3/4xtr</t>
  </si>
  <si>
    <t>Cabane en osier</t>
  </si>
  <si>
    <t>Ce prix rémunère, à l'unité, la fourniture et construction d'une cabane en bois massif, montée sur poteaux, avec plancher bois, toiture, 2 côtés en bardage, une échelle et une corde d'escalade, conformément au CCTP.
Y compris toutes sujétions de mise en oeuvre</t>
  </si>
  <si>
    <t>Ce prix rémunère, à l'unité, la fourniture et la mise en place d'une cabane d'osier tressé d'un diamètre au sol d'1,6m et dune hauteur d'environ 1m70, conformément au CCTP.
Y compris toutes sujétions de mise en œuvre</t>
  </si>
  <si>
    <t>Jeu de grimpe de poutres et barres métalliques</t>
  </si>
  <si>
    <t>Ce prix rémunère, conformément au CCTP, la fourniture et mise en place d'un jeu de grimpe constitué de poutres et de barres métalliques.
Y compris toutes sujétions de mise en œuvre</t>
  </si>
  <si>
    <t>Ce prix rémunère, conformément au CCTP, la fourniture et mise en place d'un jeu de grimpe constitué de poutres et d'un filet.
Y compris toutes sujétions de mise en œuvre</t>
  </si>
  <si>
    <t>Jeu de grimpe poutres et filet</t>
  </si>
  <si>
    <t>Ce prix rémunère au forfait, conformément au CCTP, la fourniture et la mise en place d'un toboggan de type glissière intégrable de 1m45 de haut ainsi que sa plateforme de départ. Y compris fouilles, scellements béton et toutes sujétions.</t>
  </si>
  <si>
    <t>Escalier rondins</t>
  </si>
  <si>
    <t>41.1</t>
  </si>
  <si>
    <t>41.2</t>
  </si>
  <si>
    <t>Ce prix rémunère au mètre linéaire la fourniture et la mise en place d'un escalier formé de rondins de bois de classe 4 et de diamètre 15cm, et de GNT compactée. Y compris fouilles, scellements béton et toutes sujétions.</t>
  </si>
  <si>
    <r>
      <t xml:space="preserve">Ce prix rémunère, au mètre carré, la fourniture et le mise en place d'une pergola acier traité à l'inhibiteur de rouille composée de :
</t>
    </r>
    <r>
      <rPr>
        <sz val="10"/>
        <color rgb="FFFF0000"/>
        <rFont val="Calibri Light"/>
        <family val="2"/>
        <scheme val="major"/>
      </rPr>
      <t xml:space="preserve">- Poteaux de section rectangulaires, ils se composent de bastaings de pin ou de châtaignier classe IV, section 10x15cm minimum. Ils sont percés en partie basse pour recevoir un tire-fond scellé dans le massif béton de la fondation.
- structure porteuse de l'ombrière est de poutres de pin ou de châtaignier classe IV, section 6x12cm minimum.
- l'ombrière est composée de tasseaux de pin ou châtaignier classe IV, section 4 x 2 cm  espacés de 30 cm et vissés sur les poutres par vis inox.
Des tasseaux sont vissés à plat sur la structure secondaire pour former une ombrière avec un écartement régulier de 3 cm entre chaque lame.
</t>
    </r>
    <r>
      <rPr>
        <sz val="10"/>
        <color theme="1"/>
        <rFont val="Calibri Light"/>
        <family val="2"/>
        <scheme val="major"/>
      </rPr>
      <t>Y compris terrassements, scellement béton, remblaiement des fouilles en GNT 0/20  et toutes sujétions</t>
    </r>
  </si>
  <si>
    <t>Ce prix rémunère, au mètre carré, la fourniture et la mise en œuvre de gravier roulé visant à créer une zone de réception de jeux. La granulométrie des graviers est de 2/8 mm et ils seront de couleur naturelle sans traitement. L’entrepreneur veillera à ce que le fond de forme soit stabilisé et permette l’évacuation de l’eau.</t>
  </si>
  <si>
    <t>Panneau d'information aire de jeux</t>
  </si>
  <si>
    <t>Ce prix rémunère, à l'unité, la livraison et la pose d'un panneau d'information, conformément au CCTP.</t>
  </si>
  <si>
    <r>
      <rPr>
        <sz val="9"/>
        <color rgb="FF006056"/>
        <rFont val="Calibri"/>
        <family val="2"/>
      </rPr>
      <t xml:space="preserve"> Travaux de végétalisation et de désimperméabilisation de la cour de l'école élémentaire Les Ocres et de ses abords</t>
    </r>
    <r>
      <rPr>
        <sz val="10"/>
        <color rgb="FF006056"/>
        <rFont val="Calibri"/>
        <family val="2"/>
      </rPr>
      <t xml:space="preserve">
</t>
    </r>
    <r>
      <rPr>
        <b/>
        <sz val="10"/>
        <color rgb="FF006056"/>
        <rFont val="Calibri"/>
        <family val="2"/>
      </rPr>
      <t xml:space="preserve">EPF </t>
    </r>
    <r>
      <rPr>
        <sz val="10"/>
        <color rgb="FF006056"/>
        <rFont val="Calibri"/>
        <family val="2"/>
      </rPr>
      <t>Etat des Prix Forfaitaires</t>
    </r>
  </si>
  <si>
    <r>
      <t xml:space="preserve"> Travaux de végétalisation et de désimperméabilisation de la cour de l'école élémentaire Les Ocres et de ses abords
</t>
    </r>
    <r>
      <rPr>
        <b/>
        <sz val="10"/>
        <color rgb="FF006056"/>
        <rFont val="Calibri"/>
        <family val="2"/>
      </rPr>
      <t>DPGF</t>
    </r>
    <r>
      <rPr>
        <sz val="10"/>
        <color rgb="FF006056"/>
        <rFont val="Calibri"/>
        <family val="2"/>
      </rPr>
      <t xml:space="preserve"> Décomposition du prix global et forfaitaire</t>
    </r>
  </si>
  <si>
    <r>
      <t xml:space="preserve"> Travaux de végétalisation et de désimperméabilisation de la cour de l'école élémentaire Les Ocres et de ses abords
</t>
    </r>
    <r>
      <rPr>
        <b/>
        <sz val="10"/>
        <color rgb="FF006056"/>
        <rFont val="Calibri"/>
        <family val="2"/>
      </rPr>
      <t>Récapitulatif</t>
    </r>
  </si>
  <si>
    <r>
      <t>DCE LOT2</t>
    </r>
    <r>
      <rPr>
        <sz val="10"/>
        <color rgb="FF006056"/>
        <rFont val="Calibri"/>
        <family val="2"/>
      </rPr>
      <t xml:space="preserve"> espaces verts, mobilier, revêtements bois, jeux</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</si>
</sst>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0.00\ &quot;€&quot;"/>
    <numFmt numFmtId="165" formatCode="_-* #,##0_-;\-* #,##0_-;_-* &quot;-&quot;??_-;_-@_-"/>
  </numFmts>
  <fonts count="37" x14ac:knownFonts="1">
    <font>
      <sz val="11"/>
      <color theme="1"/>
      <name val="Calibri"/>
      <family val="2"/>
      <scheme val="minor"/>
    </font>
    <font>
      <sz val="11"/>
      <color theme="1"/>
      <name val="Calibri"/>
      <family val="2"/>
      <scheme val="minor"/>
    </font>
    <font>
      <b/>
      <u/>
      <sz val="10"/>
      <color indexed="8"/>
      <name val="Calibri"/>
      <family val="2"/>
    </font>
    <font>
      <u/>
      <sz val="10"/>
      <color indexed="8"/>
      <name val="Calibri"/>
      <family val="2"/>
    </font>
    <font>
      <b/>
      <sz val="11"/>
      <color indexed="63"/>
      <name val="Calibri"/>
      <family val="2"/>
    </font>
    <font>
      <b/>
      <sz val="10"/>
      <color indexed="8"/>
      <name val="Calibri"/>
      <family val="2"/>
    </font>
    <font>
      <b/>
      <sz val="11"/>
      <color rgb="FF006056"/>
      <name val="Calibri"/>
      <family val="2"/>
    </font>
    <font>
      <b/>
      <sz val="12"/>
      <color theme="0"/>
      <name val="Calibri"/>
      <family val="2"/>
    </font>
    <font>
      <b/>
      <sz val="11"/>
      <name val="Calibri"/>
      <family val="2"/>
    </font>
    <font>
      <b/>
      <sz val="11"/>
      <color theme="0"/>
      <name val="Calibri"/>
      <family val="2"/>
    </font>
    <font>
      <sz val="8"/>
      <name val="Calibri"/>
      <family val="2"/>
      <scheme val="minor"/>
    </font>
    <font>
      <b/>
      <sz val="12"/>
      <color theme="0" tint="-4.9989318521683403E-2"/>
      <name val="Calibri"/>
      <family val="2"/>
    </font>
    <font>
      <sz val="10"/>
      <color rgb="FF006056"/>
      <name val="Calibri"/>
      <family val="2"/>
    </font>
    <font>
      <b/>
      <sz val="10"/>
      <color rgb="FF006056"/>
      <name val="Calibri"/>
      <family val="2"/>
    </font>
    <font>
      <b/>
      <sz val="12"/>
      <name val="Calibri"/>
      <family val="2"/>
    </font>
    <font>
      <b/>
      <sz val="10"/>
      <color theme="1"/>
      <name val="Calibri Light"/>
      <family val="2"/>
      <scheme val="major"/>
    </font>
    <font>
      <sz val="10"/>
      <color theme="1"/>
      <name val="Calibri Light"/>
      <family val="2"/>
      <scheme val="major"/>
    </font>
    <font>
      <b/>
      <sz val="10"/>
      <name val="Calibri Light"/>
      <family val="2"/>
      <scheme val="major"/>
    </font>
    <font>
      <sz val="10"/>
      <name val="Calibri Light"/>
      <family val="2"/>
      <scheme val="major"/>
    </font>
    <font>
      <vertAlign val="superscript"/>
      <sz val="10"/>
      <name val="Calibri Light"/>
      <family val="2"/>
      <scheme val="major"/>
    </font>
    <font>
      <b/>
      <sz val="10"/>
      <color indexed="8"/>
      <name val="Calibri Light"/>
      <family val="2"/>
      <scheme val="major"/>
    </font>
    <font>
      <i/>
      <sz val="10"/>
      <color theme="1"/>
      <name val="Calibri Light"/>
      <family val="2"/>
      <scheme val="major"/>
    </font>
    <font>
      <i/>
      <sz val="10"/>
      <name val="Calibri Light"/>
      <family val="2"/>
      <scheme val="major"/>
    </font>
    <font>
      <b/>
      <sz val="14"/>
      <color theme="5"/>
      <name val="Calibri"/>
      <family val="2"/>
      <scheme val="minor"/>
    </font>
    <font>
      <b/>
      <sz val="9"/>
      <name val="Calibri Light"/>
      <family val="2"/>
      <scheme val="major"/>
    </font>
    <font>
      <sz val="9"/>
      <name val="Calibri Light"/>
      <family val="2"/>
      <scheme val="major"/>
    </font>
    <font>
      <b/>
      <u/>
      <sz val="11"/>
      <color indexed="8"/>
      <name val="Calibri"/>
      <family val="2"/>
    </font>
    <font>
      <u/>
      <sz val="10"/>
      <color theme="1"/>
      <name val="Calibri Light"/>
      <family val="2"/>
      <scheme val="major"/>
    </font>
    <font>
      <sz val="11"/>
      <color rgb="FFFF0000"/>
      <name val="Calibri"/>
      <family val="2"/>
      <scheme val="minor"/>
    </font>
    <font>
      <sz val="9"/>
      <color rgb="FF006056"/>
      <name val="Calibri"/>
      <family val="2"/>
    </font>
    <font>
      <b/>
      <sz val="11"/>
      <color theme="1"/>
      <name val="Calibri"/>
      <family val="2"/>
      <scheme val="minor"/>
    </font>
    <font>
      <u/>
      <sz val="10"/>
      <name val="Calibri Light"/>
      <family val="2"/>
      <scheme val="major"/>
    </font>
    <font>
      <b/>
      <sz val="11"/>
      <color theme="1"/>
      <name val="Calibri Light"/>
      <family val="2"/>
      <scheme val="major"/>
    </font>
    <font>
      <sz val="9"/>
      <color theme="1"/>
      <name val="Calibri Light"/>
      <family val="2"/>
      <scheme val="major"/>
    </font>
    <font>
      <b/>
      <sz val="9"/>
      <color theme="1"/>
      <name val="Calibri Light"/>
      <family val="2"/>
      <scheme val="major"/>
    </font>
    <font>
      <b/>
      <u/>
      <sz val="10"/>
      <color theme="5" tint="-0.249977111117893"/>
      <name val="Calibri"/>
      <family val="2"/>
    </font>
    <font>
      <sz val="10"/>
      <color rgb="FFFF0000"/>
      <name val="Calibri Light"/>
      <family val="2"/>
      <scheme val="major"/>
    </font>
  </fonts>
  <fills count="8">
    <fill>
      <patternFill patternType="none"/>
    </fill>
    <fill>
      <patternFill patternType="gray125"/>
    </fill>
    <fill>
      <patternFill patternType="solid">
        <fgColor rgb="FF006056"/>
        <bgColor indexed="64"/>
      </patternFill>
    </fill>
    <fill>
      <patternFill patternType="solid">
        <fgColor rgb="FFDBF5F2"/>
        <bgColor indexed="64"/>
      </patternFill>
    </fill>
    <fill>
      <patternFill patternType="solid">
        <fgColor rgb="FF008080"/>
        <bgColor indexed="64"/>
      </patternFill>
    </fill>
    <fill>
      <patternFill patternType="solid">
        <fgColor rgb="FF00B0AC"/>
        <bgColor indexed="64"/>
      </patternFill>
    </fill>
    <fill>
      <patternFill patternType="solid">
        <fgColor theme="0"/>
        <bgColor indexed="64"/>
      </patternFill>
    </fill>
    <fill>
      <patternFill patternType="solid">
        <fgColor rgb="FFEFFBFA"/>
        <bgColor indexed="64"/>
      </patternFill>
    </fill>
  </fills>
  <borders count="16">
    <border>
      <left/>
      <right/>
      <top/>
      <bottom/>
      <diagonal/>
    </border>
    <border>
      <left style="thin">
        <color rgb="FF00B0AC"/>
      </left>
      <right style="thin">
        <color rgb="FF00B0AC"/>
      </right>
      <top style="thin">
        <color rgb="FF00B0AC"/>
      </top>
      <bottom style="thin">
        <color rgb="FF00B0AC"/>
      </bottom>
      <diagonal/>
    </border>
    <border>
      <left style="thin">
        <color rgb="FF74C5CB"/>
      </left>
      <right style="thin">
        <color rgb="FF74C5CB"/>
      </right>
      <top/>
      <bottom style="thin">
        <color rgb="FF74C5CB"/>
      </bottom>
      <diagonal/>
    </border>
    <border>
      <left/>
      <right style="thin">
        <color rgb="FF00B0AC"/>
      </right>
      <top style="thin">
        <color rgb="FF00B0AC"/>
      </top>
      <bottom style="thin">
        <color rgb="FF00B0AC"/>
      </bottom>
      <diagonal/>
    </border>
    <border>
      <left/>
      <right/>
      <top/>
      <bottom style="thin">
        <color rgb="FF00B0AC"/>
      </bottom>
      <diagonal/>
    </border>
    <border>
      <left/>
      <right style="thin">
        <color rgb="FF00B0AC"/>
      </right>
      <top/>
      <bottom style="thin">
        <color rgb="FF00B0AC"/>
      </bottom>
      <diagonal/>
    </border>
    <border>
      <left/>
      <right/>
      <top style="thin">
        <color rgb="FF92D050"/>
      </top>
      <bottom/>
      <diagonal/>
    </border>
    <border>
      <left style="thin">
        <color rgb="FF92D050"/>
      </left>
      <right/>
      <top/>
      <bottom/>
      <diagonal/>
    </border>
    <border>
      <left/>
      <right/>
      <top style="thin">
        <color rgb="FF00B0AC"/>
      </top>
      <bottom style="thin">
        <color rgb="FF92D050"/>
      </bottom>
      <diagonal/>
    </border>
    <border>
      <left style="thin">
        <color theme="0" tint="-0.34998626667073579"/>
      </left>
      <right style="thin">
        <color rgb="FF92D050"/>
      </right>
      <top style="thin">
        <color rgb="FF92D050"/>
      </top>
      <bottom style="thin">
        <color rgb="FF92D050"/>
      </bottom>
      <diagonal/>
    </border>
    <border>
      <left style="thin">
        <color rgb="FF92D050"/>
      </left>
      <right style="thin">
        <color rgb="FF92D050"/>
      </right>
      <top/>
      <bottom/>
      <diagonal/>
    </border>
    <border>
      <left style="thin">
        <color rgb="FF92D050"/>
      </left>
      <right/>
      <top style="thin">
        <color rgb="FF92D050"/>
      </top>
      <bottom/>
      <diagonal/>
    </border>
    <border>
      <left style="thin">
        <color rgb="FF92D050"/>
      </left>
      <right style="thin">
        <color rgb="FF92D050"/>
      </right>
      <top style="thin">
        <color rgb="FF92D050"/>
      </top>
      <bottom style="thin">
        <color rgb="FF92D050"/>
      </bottom>
      <diagonal/>
    </border>
    <border>
      <left style="thin">
        <color rgb="FF00B0AC"/>
      </left>
      <right style="thin">
        <color rgb="FF00B0AC"/>
      </right>
      <top/>
      <bottom style="thin">
        <color rgb="FF00B0AC"/>
      </bottom>
      <diagonal/>
    </border>
    <border>
      <left style="thin">
        <color rgb="FF00B0AC"/>
      </left>
      <right style="thin">
        <color rgb="FF00B0AC"/>
      </right>
      <top style="thin">
        <color rgb="FF00B0AC"/>
      </top>
      <bottom/>
      <diagonal/>
    </border>
    <border>
      <left style="thin">
        <color rgb="FF00B0AC"/>
      </left>
      <right style="thin">
        <color rgb="FF00B0AC"/>
      </right>
      <top/>
      <bottom/>
      <diagonal/>
    </border>
  </borders>
  <cellStyleXfs count="6">
    <xf numFmtId="0" fontId="0"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cellStyleXfs>
  <cellXfs count="135">
    <xf numFmtId="0" fontId="0" fillId="0" borderId="0" xfId="0"/>
    <xf numFmtId="49" fontId="2" fillId="0" borderId="0" xfId="0" applyNumberFormat="1" applyFont="1" applyBorder="1" applyAlignment="1">
      <alignment horizontal="left" vertical="center" wrapText="1"/>
    </xf>
    <xf numFmtId="49" fontId="6" fillId="0" borderId="0" xfId="0" applyNumberFormat="1" applyFont="1" applyBorder="1" applyAlignment="1">
      <alignment horizontal="left" vertical="center"/>
    </xf>
    <xf numFmtId="49" fontId="5" fillId="0" borderId="0" xfId="0" applyNumberFormat="1" applyFont="1" applyBorder="1" applyAlignment="1">
      <alignment horizontal="center" vertical="center"/>
    </xf>
    <xf numFmtId="0" fontId="0" fillId="0" borderId="0" xfId="0" applyAlignment="1">
      <alignment horizontal="right"/>
    </xf>
    <xf numFmtId="49" fontId="2" fillId="0" borderId="0" xfId="0" applyNumberFormat="1" applyFont="1" applyAlignment="1">
      <alignment horizontal="right" vertical="center" wrapText="1"/>
    </xf>
    <xf numFmtId="49" fontId="5" fillId="0" borderId="0" xfId="0" applyNumberFormat="1" applyFont="1" applyBorder="1" applyAlignment="1">
      <alignment horizontal="right" vertical="center"/>
    </xf>
    <xf numFmtId="0" fontId="0" fillId="0" borderId="0" xfId="0" applyAlignment="1">
      <alignment horizontal="center"/>
    </xf>
    <xf numFmtId="49" fontId="23" fillId="0" borderId="0" xfId="0" applyNumberFormat="1" applyFont="1" applyAlignment="1">
      <alignment horizontal="right"/>
    </xf>
    <xf numFmtId="0" fontId="7" fillId="2" borderId="1" xfId="0" applyFont="1" applyFill="1" applyBorder="1" applyAlignment="1">
      <alignment horizontal="right" vertical="center"/>
    </xf>
    <xf numFmtId="0" fontId="9" fillId="2" borderId="1" xfId="0" applyFont="1" applyFill="1" applyBorder="1" applyAlignment="1">
      <alignment horizontal="right" vertical="center"/>
    </xf>
    <xf numFmtId="49" fontId="8" fillId="4" borderId="1" xfId="0" applyNumberFormat="1" applyFont="1" applyFill="1" applyBorder="1" applyAlignment="1">
      <alignment horizontal="right" vertical="center"/>
    </xf>
    <xf numFmtId="0" fontId="9" fillId="4" borderId="1" xfId="0" applyFont="1" applyFill="1" applyBorder="1" applyAlignment="1">
      <alignment horizontal="right" vertical="center"/>
    </xf>
    <xf numFmtId="49" fontId="8" fillId="3" borderId="1" xfId="0" applyNumberFormat="1" applyFont="1" applyFill="1" applyBorder="1" applyAlignment="1">
      <alignment horizontal="center" vertical="center"/>
    </xf>
    <xf numFmtId="49" fontId="14" fillId="3" borderId="1" xfId="0" applyNumberFormat="1" applyFont="1" applyFill="1" applyBorder="1" applyAlignment="1">
      <alignment horizontal="left" vertical="center"/>
    </xf>
    <xf numFmtId="49" fontId="8" fillId="3" borderId="1" xfId="0" applyNumberFormat="1" applyFont="1" applyFill="1" applyBorder="1" applyAlignment="1">
      <alignment horizontal="left" vertical="center"/>
    </xf>
    <xf numFmtId="0" fontId="16" fillId="0" borderId="1" xfId="0" applyFont="1" applyBorder="1" applyAlignment="1">
      <alignment horizontal="center" vertical="center"/>
    </xf>
    <xf numFmtId="0" fontId="16" fillId="0" borderId="1" xfId="0" applyFont="1" applyBorder="1" applyAlignment="1">
      <alignment horizontal="left" vertical="center"/>
    </xf>
    <xf numFmtId="49" fontId="18" fillId="3" borderId="1" xfId="0" applyNumberFormat="1" applyFont="1" applyFill="1" applyBorder="1" applyAlignment="1">
      <alignment horizontal="center" vertical="center"/>
    </xf>
    <xf numFmtId="2" fontId="18" fillId="3" borderId="1" xfId="1" applyNumberFormat="1" applyFont="1" applyFill="1" applyBorder="1" applyAlignment="1">
      <alignment horizontal="right" vertical="center"/>
    </xf>
    <xf numFmtId="43" fontId="17" fillId="3" borderId="1" xfId="1" applyFont="1" applyFill="1" applyBorder="1" applyAlignment="1">
      <alignment horizontal="right" vertical="center"/>
    </xf>
    <xf numFmtId="0" fontId="16" fillId="0" borderId="1" xfId="0" applyFont="1" applyBorder="1"/>
    <xf numFmtId="49" fontId="17" fillId="3" borderId="2" xfId="0" applyNumberFormat="1" applyFont="1" applyFill="1" applyBorder="1" applyAlignment="1">
      <alignment horizontal="right" vertical="center"/>
    </xf>
    <xf numFmtId="0" fontId="7" fillId="2" borderId="1" xfId="0" applyFont="1" applyFill="1" applyBorder="1" applyAlignment="1">
      <alignment horizontal="center" vertical="center"/>
    </xf>
    <xf numFmtId="49" fontId="8" fillId="4" borderId="1" xfId="0" applyNumberFormat="1" applyFont="1" applyFill="1" applyBorder="1" applyAlignment="1">
      <alignment horizontal="center" vertical="center"/>
    </xf>
    <xf numFmtId="43" fontId="18" fillId="3" borderId="1" xfId="1" applyFont="1" applyFill="1" applyBorder="1" applyAlignment="1">
      <alignment horizontal="right" vertical="center"/>
    </xf>
    <xf numFmtId="43" fontId="22" fillId="3" borderId="1" xfId="1" applyFont="1" applyFill="1" applyBorder="1" applyAlignment="1">
      <alignment horizontal="right" vertical="center"/>
    </xf>
    <xf numFmtId="49" fontId="17" fillId="3" borderId="1" xfId="0" applyNumberFormat="1" applyFont="1" applyFill="1" applyBorder="1" applyAlignment="1">
      <alignment horizontal="right" vertical="center"/>
    </xf>
    <xf numFmtId="49" fontId="17" fillId="3" borderId="1" xfId="0" applyNumberFormat="1" applyFont="1" applyFill="1" applyBorder="1" applyAlignment="1">
      <alignment horizontal="center" vertical="center"/>
    </xf>
    <xf numFmtId="0" fontId="20" fillId="0" borderId="1" xfId="0" applyFont="1" applyBorder="1" applyAlignment="1">
      <alignment horizontal="right" vertical="center"/>
    </xf>
    <xf numFmtId="0" fontId="16" fillId="3" borderId="1" xfId="0" applyFont="1" applyFill="1" applyBorder="1"/>
    <xf numFmtId="49" fontId="16" fillId="0" borderId="1" xfId="0" applyNumberFormat="1" applyFont="1" applyBorder="1" applyAlignment="1">
      <alignment horizontal="left" vertical="center"/>
    </xf>
    <xf numFmtId="164" fontId="24" fillId="3" borderId="1" xfId="0" applyNumberFormat="1" applyFont="1" applyFill="1" applyBorder="1" applyAlignment="1">
      <alignment horizontal="right" vertical="center"/>
    </xf>
    <xf numFmtId="164" fontId="25" fillId="3" borderId="1" xfId="0" applyNumberFormat="1" applyFont="1" applyFill="1" applyBorder="1" applyAlignment="1">
      <alignment horizontal="right" vertical="center"/>
    </xf>
    <xf numFmtId="0" fontId="0" fillId="0" borderId="0" xfId="0" applyAlignment="1">
      <alignment horizontal="center"/>
    </xf>
    <xf numFmtId="49" fontId="2" fillId="0" borderId="0" xfId="0" applyNumberFormat="1" applyFont="1" applyBorder="1" applyAlignment="1">
      <alignment horizontal="right" vertical="center" wrapText="1"/>
    </xf>
    <xf numFmtId="49" fontId="11" fillId="6" borderId="3" xfId="0" applyNumberFormat="1" applyFont="1" applyFill="1" applyBorder="1" applyAlignment="1">
      <alignment horizontal="right" vertical="center" wrapText="1"/>
    </xf>
    <xf numFmtId="0" fontId="7" fillId="2" borderId="3" xfId="0" applyFont="1" applyFill="1" applyBorder="1" applyAlignment="1">
      <alignment horizontal="right" vertical="center"/>
    </xf>
    <xf numFmtId="49" fontId="8" fillId="4" borderId="3" xfId="0" applyNumberFormat="1" applyFont="1" applyFill="1" applyBorder="1" applyAlignment="1">
      <alignment horizontal="right" vertical="center"/>
    </xf>
    <xf numFmtId="49" fontId="8" fillId="3" borderId="3" xfId="0" applyNumberFormat="1" applyFont="1" applyFill="1" applyBorder="1" applyAlignment="1">
      <alignment horizontal="center" vertical="center"/>
    </xf>
    <xf numFmtId="43" fontId="18" fillId="3" borderId="3" xfId="1" applyFont="1" applyFill="1" applyBorder="1" applyAlignment="1">
      <alignment horizontal="right" vertical="center"/>
    </xf>
    <xf numFmtId="0" fontId="0" fillId="0" borderId="0" xfId="0" applyBorder="1"/>
    <xf numFmtId="0" fontId="0" fillId="0" borderId="4" xfId="0" applyBorder="1"/>
    <xf numFmtId="0" fontId="0" fillId="0" borderId="0" xfId="0" applyFont="1"/>
    <xf numFmtId="49" fontId="26" fillId="0" borderId="0" xfId="0" applyNumberFormat="1" applyFont="1" applyBorder="1" applyAlignment="1">
      <alignment horizontal="left" vertical="center" wrapText="1"/>
    </xf>
    <xf numFmtId="0" fontId="16" fillId="3" borderId="1" xfId="0" applyFont="1" applyFill="1" applyBorder="1" applyAlignment="1">
      <alignment horizontal="center" vertical="center"/>
    </xf>
    <xf numFmtId="49" fontId="8" fillId="3" borderId="1" xfId="0" applyNumberFormat="1" applyFont="1" applyFill="1" applyBorder="1" applyAlignment="1">
      <alignment horizontal="center" vertical="center" wrapText="1"/>
    </xf>
    <xf numFmtId="0" fontId="16" fillId="3" borderId="1" xfId="0" applyFont="1" applyFill="1" applyBorder="1" applyAlignment="1">
      <alignment horizontal="left" vertical="center" wrapText="1"/>
    </xf>
    <xf numFmtId="0" fontId="16" fillId="0" borderId="1" xfId="0" applyFont="1" applyBorder="1" applyAlignment="1">
      <alignment horizontal="left" vertical="center" wrapText="1"/>
    </xf>
    <xf numFmtId="0" fontId="16" fillId="3" borderId="1" xfId="0" applyFont="1" applyFill="1" applyBorder="1" applyAlignment="1">
      <alignment horizontal="left" vertical="center"/>
    </xf>
    <xf numFmtId="0" fontId="21" fillId="0" borderId="1" xfId="0" applyFont="1" applyBorder="1" applyAlignment="1">
      <alignment horizontal="left" vertical="center" wrapText="1"/>
    </xf>
    <xf numFmtId="0" fontId="0" fillId="0" borderId="0" xfId="0" applyAlignment="1">
      <alignment vertical="top"/>
    </xf>
    <xf numFmtId="0" fontId="28" fillId="0" borderId="0" xfId="0" applyFont="1"/>
    <xf numFmtId="0" fontId="0" fillId="0" borderId="0" xfId="0" quotePrefix="1"/>
    <xf numFmtId="0" fontId="22" fillId="0" borderId="1" xfId="0" applyFont="1" applyFill="1" applyBorder="1" applyAlignment="1">
      <alignment horizontal="left" vertical="center" wrapText="1"/>
    </xf>
    <xf numFmtId="0" fontId="21" fillId="0" borderId="1" xfId="0" applyFont="1" applyBorder="1" applyAlignment="1">
      <alignment horizontal="center" vertical="center"/>
    </xf>
    <xf numFmtId="0" fontId="18" fillId="0" borderId="1" xfId="0" applyFont="1" applyBorder="1" applyAlignment="1">
      <alignment horizontal="left" vertical="center" wrapText="1"/>
    </xf>
    <xf numFmtId="0" fontId="18" fillId="0" borderId="1" xfId="0" applyFont="1" applyFill="1" applyBorder="1" applyAlignment="1">
      <alignment horizontal="left" vertical="center" wrapText="1"/>
    </xf>
    <xf numFmtId="0" fontId="22" fillId="0" borderId="1" xfId="0" applyFont="1" applyBorder="1" applyAlignment="1">
      <alignment horizontal="left" vertical="center" wrapText="1"/>
    </xf>
    <xf numFmtId="49" fontId="2" fillId="0" borderId="0" xfId="0" applyNumberFormat="1" applyFont="1" applyBorder="1" applyAlignment="1">
      <alignment horizontal="right" vertical="center" wrapText="1"/>
    </xf>
    <xf numFmtId="49" fontId="2" fillId="0" borderId="0" xfId="0" applyNumberFormat="1" applyFont="1" applyBorder="1" applyAlignment="1">
      <alignment horizontal="left" vertical="center" wrapText="1"/>
    </xf>
    <xf numFmtId="165" fontId="18" fillId="3" borderId="1" xfId="1" applyNumberFormat="1" applyFont="1" applyFill="1" applyBorder="1" applyAlignment="1">
      <alignment horizontal="right" vertical="center"/>
    </xf>
    <xf numFmtId="49" fontId="12" fillId="0" borderId="4" xfId="0" applyNumberFormat="1" applyFont="1" applyFill="1" applyBorder="1" applyAlignment="1">
      <alignment horizontal="left" vertical="top" wrapText="1"/>
    </xf>
    <xf numFmtId="49" fontId="8" fillId="0" borderId="4" xfId="0" applyNumberFormat="1" applyFont="1" applyFill="1" applyBorder="1" applyAlignment="1">
      <alignment horizontal="center" vertical="center"/>
    </xf>
    <xf numFmtId="49" fontId="8" fillId="0" borderId="5" xfId="0" applyNumberFormat="1" applyFont="1" applyFill="1" applyBorder="1" applyAlignment="1">
      <alignment horizontal="right" vertical="center"/>
    </xf>
    <xf numFmtId="49" fontId="8" fillId="0" borderId="4" xfId="0" applyNumberFormat="1" applyFont="1" applyFill="1" applyBorder="1" applyAlignment="1">
      <alignment horizontal="right" vertical="center"/>
    </xf>
    <xf numFmtId="49" fontId="13" fillId="0" borderId="0" xfId="0" applyNumberFormat="1" applyFont="1" applyBorder="1" applyAlignment="1">
      <alignment horizontal="left" vertical="center"/>
    </xf>
    <xf numFmtId="0" fontId="0" fillId="0" borderId="0" xfId="0" applyBorder="1" applyAlignment="1">
      <alignment horizontal="center"/>
    </xf>
    <xf numFmtId="0" fontId="0" fillId="0" borderId="0" xfId="0" applyAlignment="1">
      <alignment horizontal="center"/>
    </xf>
    <xf numFmtId="49" fontId="2" fillId="0" borderId="0" xfId="0" applyNumberFormat="1" applyFont="1" applyBorder="1" applyAlignment="1">
      <alignment horizontal="left" vertical="center" wrapText="1"/>
    </xf>
    <xf numFmtId="0" fontId="16" fillId="0" borderId="1" xfId="0" applyFont="1" applyFill="1" applyBorder="1" applyAlignment="1">
      <alignment horizontal="center" vertical="center"/>
    </xf>
    <xf numFmtId="0" fontId="0" fillId="0" borderId="6" xfId="0" applyBorder="1" applyAlignment="1">
      <alignment horizontal="right"/>
    </xf>
    <xf numFmtId="0" fontId="0" fillId="0" borderId="7" xfId="0" applyBorder="1"/>
    <xf numFmtId="0" fontId="0" fillId="0" borderId="8" xfId="0" applyBorder="1"/>
    <xf numFmtId="0" fontId="30" fillId="0" borderId="9" xfId="0" applyFont="1" applyBorder="1" applyAlignment="1">
      <alignment horizontal="right"/>
    </xf>
    <xf numFmtId="0" fontId="0" fillId="0" borderId="8" xfId="0" applyBorder="1" applyAlignment="1">
      <alignment horizontal="right"/>
    </xf>
    <xf numFmtId="0" fontId="0" fillId="0" borderId="10" xfId="0" applyBorder="1" applyAlignment="1">
      <alignment horizontal="right"/>
    </xf>
    <xf numFmtId="0" fontId="0" fillId="0" borderId="11" xfId="0" applyBorder="1" applyAlignment="1">
      <alignment horizontal="right"/>
    </xf>
    <xf numFmtId="0" fontId="0" fillId="0" borderId="12" xfId="0" applyBorder="1" applyAlignment="1">
      <alignment horizontal="center"/>
    </xf>
    <xf numFmtId="49" fontId="16" fillId="0" borderId="1" xfId="0" applyNumberFormat="1" applyFont="1" applyBorder="1" applyAlignment="1">
      <alignment horizontal="center" vertical="center"/>
    </xf>
    <xf numFmtId="43" fontId="18" fillId="3" borderId="1" xfId="1" applyNumberFormat="1" applyFont="1" applyFill="1" applyBorder="1" applyAlignment="1">
      <alignment horizontal="right" vertical="center"/>
    </xf>
    <xf numFmtId="49" fontId="18" fillId="0" borderId="1" xfId="0" applyNumberFormat="1" applyFont="1" applyFill="1" applyBorder="1" applyAlignment="1">
      <alignment horizontal="center" vertical="center"/>
    </xf>
    <xf numFmtId="2" fontId="18" fillId="0" borderId="1" xfId="0" applyNumberFormat="1" applyFont="1" applyFill="1" applyBorder="1" applyAlignment="1">
      <alignment horizontal="center" vertical="center"/>
    </xf>
    <xf numFmtId="0" fontId="16" fillId="3" borderId="0" xfId="0" applyFont="1" applyFill="1"/>
    <xf numFmtId="0" fontId="0" fillId="3" borderId="0" xfId="0" applyFill="1"/>
    <xf numFmtId="0" fontId="0" fillId="4" borderId="0" xfId="0" applyFill="1"/>
    <xf numFmtId="0" fontId="0" fillId="2" borderId="0" xfId="0" applyFill="1"/>
    <xf numFmtId="164" fontId="24" fillId="3" borderId="13" xfId="0" applyNumberFormat="1" applyFont="1" applyFill="1" applyBorder="1" applyAlignment="1">
      <alignment horizontal="right" vertical="center"/>
    </xf>
    <xf numFmtId="0" fontId="0" fillId="3" borderId="1" xfId="0" applyFill="1" applyBorder="1"/>
    <xf numFmtId="49" fontId="15" fillId="0" borderId="5" xfId="0" applyNumberFormat="1" applyFont="1" applyBorder="1" applyAlignment="1">
      <alignment horizontal="left" vertical="center"/>
    </xf>
    <xf numFmtId="49" fontId="15" fillId="0" borderId="3" xfId="0" applyNumberFormat="1" applyFont="1" applyBorder="1" applyAlignment="1">
      <alignment horizontal="left" vertical="center"/>
    </xf>
    <xf numFmtId="49" fontId="16" fillId="0" borderId="3" xfId="0" applyNumberFormat="1" applyFont="1" applyBorder="1" applyAlignment="1">
      <alignment horizontal="left" vertical="center"/>
    </xf>
    <xf numFmtId="0" fontId="0" fillId="0" borderId="14" xfId="0" applyBorder="1"/>
    <xf numFmtId="0" fontId="0" fillId="0" borderId="15" xfId="0" applyBorder="1"/>
    <xf numFmtId="0" fontId="0" fillId="0" borderId="13" xfId="0" applyBorder="1"/>
    <xf numFmtId="0" fontId="0" fillId="0" borderId="1" xfId="0" applyBorder="1"/>
    <xf numFmtId="0" fontId="16" fillId="7" borderId="1" xfId="0" applyFont="1" applyFill="1" applyBorder="1" applyAlignment="1">
      <alignment horizontal="center" vertical="center"/>
    </xf>
    <xf numFmtId="0" fontId="0" fillId="0" borderId="0" xfId="0"/>
    <xf numFmtId="0" fontId="16" fillId="0" borderId="1" xfId="0" applyFont="1" applyBorder="1" applyAlignment="1">
      <alignment horizontal="center" vertical="center"/>
    </xf>
    <xf numFmtId="49" fontId="18" fillId="3" borderId="1" xfId="0" applyNumberFormat="1" applyFont="1" applyFill="1" applyBorder="1" applyAlignment="1">
      <alignment horizontal="center" vertical="center"/>
    </xf>
    <xf numFmtId="0" fontId="16" fillId="3" borderId="1" xfId="0" applyFont="1" applyFill="1" applyBorder="1" applyAlignment="1">
      <alignment horizontal="center" vertical="center"/>
    </xf>
    <xf numFmtId="0" fontId="16" fillId="0" borderId="1" xfId="0" applyFont="1" applyBorder="1" applyAlignment="1">
      <alignment horizontal="left" vertical="center" wrapText="1"/>
    </xf>
    <xf numFmtId="0" fontId="16" fillId="3" borderId="1" xfId="0" applyFont="1" applyFill="1" applyBorder="1" applyAlignment="1">
      <alignment horizontal="left" vertical="center"/>
    </xf>
    <xf numFmtId="0" fontId="21" fillId="0" borderId="1" xfId="0" applyFont="1" applyBorder="1" applyAlignment="1">
      <alignment horizontal="left" vertical="center" wrapText="1"/>
    </xf>
    <xf numFmtId="0" fontId="21" fillId="0" borderId="1" xfId="0" applyFont="1" applyBorder="1" applyAlignment="1">
      <alignment horizontal="center" vertical="center"/>
    </xf>
    <xf numFmtId="0" fontId="22" fillId="0" borderId="1" xfId="0" applyFont="1" applyBorder="1" applyAlignment="1">
      <alignment horizontal="left" vertical="center" wrapText="1"/>
    </xf>
    <xf numFmtId="49" fontId="16" fillId="0" borderId="3" xfId="0" applyNumberFormat="1" applyFont="1" applyBorder="1" applyAlignment="1">
      <alignment horizontal="right" vertical="center"/>
    </xf>
    <xf numFmtId="49" fontId="15" fillId="0" borderId="3" xfId="0" applyNumberFormat="1" applyFont="1" applyBorder="1" applyAlignment="1">
      <alignment horizontal="right" vertical="center"/>
    </xf>
    <xf numFmtId="43" fontId="17" fillId="3" borderId="1" xfId="0" applyNumberFormat="1" applyFont="1" applyFill="1" applyBorder="1" applyAlignment="1">
      <alignment horizontal="right" vertical="center"/>
    </xf>
    <xf numFmtId="0" fontId="0" fillId="0" borderId="0" xfId="0"/>
    <xf numFmtId="0" fontId="16" fillId="0" borderId="1" xfId="0" applyFont="1" applyBorder="1" applyAlignment="1">
      <alignment horizontal="center" vertical="center"/>
    </xf>
    <xf numFmtId="0" fontId="16" fillId="0" borderId="1" xfId="0" applyFont="1" applyBorder="1"/>
    <xf numFmtId="0" fontId="16" fillId="3" borderId="1" xfId="0" applyFont="1" applyFill="1" applyBorder="1" applyAlignment="1">
      <alignment horizontal="center" vertical="center"/>
    </xf>
    <xf numFmtId="0" fontId="16" fillId="0" borderId="1" xfId="0" applyFont="1" applyBorder="1" applyAlignment="1">
      <alignment horizontal="left" vertical="center" wrapText="1"/>
    </xf>
    <xf numFmtId="49" fontId="18" fillId="0" borderId="1" xfId="0" applyNumberFormat="1" applyFont="1" applyFill="1" applyBorder="1" applyAlignment="1">
      <alignment horizontal="center" vertical="center"/>
    </xf>
    <xf numFmtId="164" fontId="0" fillId="3" borderId="14" xfId="0" applyNumberFormat="1" applyFill="1" applyBorder="1"/>
    <xf numFmtId="0" fontId="33" fillId="0" borderId="13" xfId="0" applyFont="1" applyBorder="1"/>
    <xf numFmtId="164" fontId="33" fillId="3" borderId="14" xfId="0" applyNumberFormat="1" applyFont="1" applyFill="1" applyBorder="1"/>
    <xf numFmtId="0" fontId="34" fillId="0" borderId="13" xfId="0" applyFont="1" applyBorder="1"/>
    <xf numFmtId="0" fontId="33" fillId="0" borderId="1" xfId="0" applyFont="1" applyBorder="1"/>
    <xf numFmtId="49" fontId="34" fillId="0" borderId="5" xfId="0" applyNumberFormat="1" applyFont="1" applyBorder="1" applyAlignment="1">
      <alignment horizontal="left" vertical="center"/>
    </xf>
    <xf numFmtId="49" fontId="33" fillId="0" borderId="3" xfId="0" applyNumberFormat="1" applyFont="1" applyBorder="1" applyAlignment="1">
      <alignment horizontal="left" vertical="center"/>
    </xf>
    <xf numFmtId="49" fontId="34" fillId="0" borderId="3" xfId="0" applyNumberFormat="1" applyFont="1" applyBorder="1" applyAlignment="1">
      <alignment horizontal="left" vertical="center"/>
    </xf>
    <xf numFmtId="164" fontId="34" fillId="3" borderId="14" xfId="0" applyNumberFormat="1" applyFont="1" applyFill="1" applyBorder="1"/>
    <xf numFmtId="0" fontId="30" fillId="3" borderId="1" xfId="0" applyFont="1" applyFill="1" applyBorder="1"/>
    <xf numFmtId="0" fontId="33" fillId="3" borderId="13" xfId="0" applyFont="1" applyFill="1" applyBorder="1"/>
    <xf numFmtId="0" fontId="34" fillId="3" borderId="1" xfId="0" applyFont="1" applyFill="1" applyBorder="1"/>
    <xf numFmtId="49" fontId="35" fillId="0" borderId="0" xfId="0" applyNumberFormat="1" applyFont="1" applyAlignment="1">
      <alignment horizontal="right" vertical="center" wrapText="1"/>
    </xf>
    <xf numFmtId="0" fontId="0" fillId="0" borderId="0" xfId="0" applyAlignment="1">
      <alignment horizontal="center"/>
    </xf>
    <xf numFmtId="49" fontId="2" fillId="0" borderId="0" xfId="0" applyNumberFormat="1" applyFont="1" applyAlignment="1">
      <alignment horizontal="left" vertical="center" wrapText="1"/>
    </xf>
    <xf numFmtId="49" fontId="2" fillId="0" borderId="0" xfId="0" applyNumberFormat="1" applyFont="1" applyBorder="1" applyAlignment="1">
      <alignment horizontal="right" vertical="center" wrapText="1"/>
    </xf>
    <xf numFmtId="49" fontId="11" fillId="5" borderId="1" xfId="0" applyNumberFormat="1" applyFont="1" applyFill="1" applyBorder="1" applyAlignment="1">
      <alignment horizontal="center" vertical="center" wrapText="1"/>
    </xf>
    <xf numFmtId="49" fontId="2" fillId="0" borderId="0" xfId="0" applyNumberFormat="1" applyFont="1" applyBorder="1" applyAlignment="1">
      <alignment horizontal="left" vertical="center" wrapText="1"/>
    </xf>
    <xf numFmtId="0" fontId="32" fillId="0" borderId="14" xfId="0" applyFont="1" applyBorder="1" applyAlignment="1">
      <alignment horizontal="center" vertical="center" textRotation="90" wrapText="1"/>
    </xf>
    <xf numFmtId="0" fontId="32" fillId="0" borderId="13" xfId="0" applyFont="1" applyBorder="1" applyAlignment="1">
      <alignment horizontal="center" vertical="center" textRotation="90" wrapText="1"/>
    </xf>
  </cellXfs>
  <cellStyles count="6">
    <cellStyle name="Milliers" xfId="1" builtinId="3"/>
    <cellStyle name="Milliers 2" xfId="3" xr:uid="{6309E65B-0DF3-49D4-9E6E-1F67F9D39509}"/>
    <cellStyle name="Milliers 3" xfId="4" xr:uid="{21152384-214B-41F1-A7D3-80C739309D5F}"/>
    <cellStyle name="Milliers 4" xfId="2" xr:uid="{2CB44AF1-C3B3-46D2-ABC6-79050964E49E}"/>
    <cellStyle name="Milliers 5" xfId="5" xr:uid="{035E820C-D7EE-4D64-B3BF-47E55C610407}"/>
    <cellStyle name="Normal" xfId="0" builtinId="0"/>
  </cellStyles>
  <dxfs count="0"/>
  <tableStyles count="0" defaultTableStyle="TableStyleMedium2" defaultPivotStyle="PivotStyleLight16"/>
  <colors>
    <mruColors>
      <color rgb="FFDBF5F2"/>
      <color rgb="FFEFFBFA"/>
      <color rgb="FF006056"/>
      <color rgb="FF0E5211"/>
      <color rgb="FF008080"/>
      <color rgb="FF00B0AC"/>
      <color rgb="FF009A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3848100</xdr:colOff>
      <xdr:row>1</xdr:row>
      <xdr:rowOff>7620</xdr:rowOff>
    </xdr:from>
    <xdr:to>
      <xdr:col>2</xdr:col>
      <xdr:colOff>16764</xdr:colOff>
      <xdr:row>2</xdr:row>
      <xdr:rowOff>34858</xdr:rowOff>
    </xdr:to>
    <xdr:pic>
      <xdr:nvPicPr>
        <xdr:cNvPr id="3" name="Image 2">
          <a:extLst>
            <a:ext uri="{FF2B5EF4-FFF2-40B4-BE49-F238E27FC236}">
              <a16:creationId xmlns:a16="http://schemas.microsoft.com/office/drawing/2014/main" id="{F8676F93-2CEA-49D2-B809-3188E863EFA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68140" y="205740"/>
          <a:ext cx="1395984" cy="3853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784860</xdr:colOff>
      <xdr:row>1</xdr:row>
      <xdr:rowOff>31554</xdr:rowOff>
    </xdr:from>
    <xdr:to>
      <xdr:col>5</xdr:col>
      <xdr:colOff>954024</xdr:colOff>
      <xdr:row>3</xdr:row>
      <xdr:rowOff>16764</xdr:rowOff>
    </xdr:to>
    <xdr:pic>
      <xdr:nvPicPr>
        <xdr:cNvPr id="2" name="Image 1">
          <a:extLst>
            <a:ext uri="{FF2B5EF4-FFF2-40B4-BE49-F238E27FC236}">
              <a16:creationId xmlns:a16="http://schemas.microsoft.com/office/drawing/2014/main" id="{75856A37-73A9-4FDC-A851-A837CD6EFA4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83580" y="138234"/>
          <a:ext cx="1464564" cy="41193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784860</xdr:colOff>
      <xdr:row>1</xdr:row>
      <xdr:rowOff>31554</xdr:rowOff>
    </xdr:from>
    <xdr:to>
      <xdr:col>5</xdr:col>
      <xdr:colOff>954024</xdr:colOff>
      <xdr:row>3</xdr:row>
      <xdr:rowOff>16764</xdr:rowOff>
    </xdr:to>
    <xdr:pic>
      <xdr:nvPicPr>
        <xdr:cNvPr id="6" name="Image 5">
          <a:extLst>
            <a:ext uri="{FF2B5EF4-FFF2-40B4-BE49-F238E27FC236}">
              <a16:creationId xmlns:a16="http://schemas.microsoft.com/office/drawing/2014/main" id="{58F07CF0-301C-4C0B-8A94-44E4D689DB3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83580" y="229674"/>
          <a:ext cx="1464564" cy="40431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3642360</xdr:colOff>
      <xdr:row>1</xdr:row>
      <xdr:rowOff>0</xdr:rowOff>
    </xdr:from>
    <xdr:to>
      <xdr:col>3</xdr:col>
      <xdr:colOff>1167384</xdr:colOff>
      <xdr:row>2</xdr:row>
      <xdr:rowOff>29341</xdr:rowOff>
    </xdr:to>
    <xdr:pic>
      <xdr:nvPicPr>
        <xdr:cNvPr id="4" name="Image 3">
          <a:extLst>
            <a:ext uri="{FF2B5EF4-FFF2-40B4-BE49-F238E27FC236}">
              <a16:creationId xmlns:a16="http://schemas.microsoft.com/office/drawing/2014/main" id="{9A2F68CB-96A2-4DF8-9235-B5927FDA1A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14800" y="76200"/>
          <a:ext cx="1403604" cy="387481"/>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FEE4F2-E10E-4C60-86AF-D07CAD04297A}">
  <dimension ref="A1:I160"/>
  <sheetViews>
    <sheetView view="pageBreakPreview" topLeftCell="A16" zoomScaleNormal="100" zoomScaleSheetLayoutView="100" workbookViewId="0">
      <selection activeCell="D16" sqref="D16"/>
    </sheetView>
  </sheetViews>
  <sheetFormatPr baseColWidth="10" defaultRowHeight="15" x14ac:dyDescent="0.25"/>
  <cols>
    <col min="1" max="1" width="4.7109375" customWidth="1"/>
    <col min="2" max="2" width="76.140625" style="43" customWidth="1"/>
    <col min="3" max="3" width="5.28515625" style="4" customWidth="1"/>
    <col min="4" max="4" width="10.140625" style="4" customWidth="1"/>
  </cols>
  <sheetData>
    <row r="1" spans="1:8" ht="9.6" customHeight="1" x14ac:dyDescent="0.25">
      <c r="C1" s="128"/>
      <c r="D1" s="128"/>
    </row>
    <row r="2" spans="1:8" ht="28.5" customHeight="1" x14ac:dyDescent="0.25">
      <c r="B2" s="129" t="s">
        <v>116</v>
      </c>
      <c r="C2" s="129"/>
      <c r="D2" s="5"/>
    </row>
    <row r="3" spans="1:8" ht="5.45" customHeight="1" x14ac:dyDescent="0.25">
      <c r="B3" s="44"/>
      <c r="C3" s="130"/>
      <c r="D3" s="130"/>
    </row>
    <row r="4" spans="1:8" x14ac:dyDescent="0.25">
      <c r="B4" s="66" t="s">
        <v>227</v>
      </c>
      <c r="C4" s="6"/>
      <c r="D4" s="6"/>
    </row>
    <row r="5" spans="1:8" ht="40.5" customHeight="1" x14ac:dyDescent="0.25">
      <c r="A5" s="42"/>
      <c r="B5" s="62" t="s">
        <v>224</v>
      </c>
      <c r="C5" s="65"/>
      <c r="D5" s="65"/>
    </row>
    <row r="6" spans="1:8" ht="3.6" customHeight="1" x14ac:dyDescent="0.25">
      <c r="A6" s="9"/>
      <c r="B6" s="10"/>
      <c r="C6" s="9"/>
      <c r="D6" s="9"/>
      <c r="F6" s="41"/>
    </row>
    <row r="7" spans="1:8" ht="6" customHeight="1" x14ac:dyDescent="0.25">
      <c r="A7" s="11"/>
      <c r="B7" s="12"/>
      <c r="C7" s="11"/>
      <c r="D7" s="11"/>
    </row>
    <row r="8" spans="1:8" ht="18" customHeight="1" x14ac:dyDescent="0.25">
      <c r="A8" s="13" t="s">
        <v>5</v>
      </c>
      <c r="B8" s="15" t="s">
        <v>1</v>
      </c>
      <c r="C8" s="13" t="s">
        <v>2</v>
      </c>
      <c r="D8" s="13" t="s">
        <v>3</v>
      </c>
      <c r="H8" s="4"/>
    </row>
    <row r="9" spans="1:8" ht="19.899999999999999" customHeight="1" x14ac:dyDescent="0.25">
      <c r="A9" s="45">
        <v>0</v>
      </c>
      <c r="B9" s="47" t="s">
        <v>24</v>
      </c>
      <c r="C9" s="18" t="s">
        <v>10</v>
      </c>
      <c r="D9" s="19"/>
    </row>
    <row r="10" spans="1:8" ht="216.75" x14ac:dyDescent="0.25">
      <c r="A10" s="16"/>
      <c r="B10" s="48" t="s">
        <v>75</v>
      </c>
      <c r="C10" s="18"/>
      <c r="D10" s="19"/>
    </row>
    <row r="11" spans="1:8" ht="19.899999999999999" customHeight="1" x14ac:dyDescent="0.25">
      <c r="A11" s="45">
        <v>1</v>
      </c>
      <c r="B11" s="49" t="s">
        <v>21</v>
      </c>
      <c r="C11" s="18" t="s">
        <v>10</v>
      </c>
      <c r="D11" s="19"/>
    </row>
    <row r="12" spans="1:8" ht="140.25" x14ac:dyDescent="0.25">
      <c r="A12" s="16"/>
      <c r="B12" s="48" t="s">
        <v>77</v>
      </c>
      <c r="C12" s="18" t="s">
        <v>10</v>
      </c>
      <c r="D12" s="19"/>
      <c r="E12" s="52"/>
      <c r="G12" s="51"/>
    </row>
    <row r="13" spans="1:8" ht="19.149999999999999" customHeight="1" x14ac:dyDescent="0.25">
      <c r="A13" s="16" t="s">
        <v>191</v>
      </c>
      <c r="B13" s="50" t="s">
        <v>143</v>
      </c>
      <c r="C13" s="18" t="s">
        <v>10</v>
      </c>
      <c r="D13" s="19"/>
    </row>
    <row r="14" spans="1:8" ht="18.75" customHeight="1" x14ac:dyDescent="0.25">
      <c r="A14" s="98" t="s">
        <v>192</v>
      </c>
      <c r="B14" s="50" t="s">
        <v>144</v>
      </c>
      <c r="C14" s="18" t="s">
        <v>10</v>
      </c>
      <c r="D14" s="19"/>
    </row>
    <row r="15" spans="1:8" ht="19.899999999999999" customHeight="1" x14ac:dyDescent="0.25">
      <c r="A15" s="45">
        <v>2</v>
      </c>
      <c r="B15" s="49" t="s">
        <v>25</v>
      </c>
      <c r="C15" s="18" t="s">
        <v>10</v>
      </c>
      <c r="D15" s="19"/>
    </row>
    <row r="16" spans="1:8" ht="127.5" x14ac:dyDescent="0.25">
      <c r="A16" s="16"/>
      <c r="B16" s="48" t="s">
        <v>76</v>
      </c>
      <c r="C16" s="18"/>
      <c r="D16" s="19"/>
    </row>
    <row r="17" spans="1:4" ht="19.899999999999999" customHeight="1" x14ac:dyDescent="0.25">
      <c r="A17" s="45">
        <v>3</v>
      </c>
      <c r="B17" s="49" t="s">
        <v>42</v>
      </c>
      <c r="C17" s="18" t="s">
        <v>11</v>
      </c>
      <c r="D17" s="19"/>
    </row>
    <row r="18" spans="1:4" ht="114.75" x14ac:dyDescent="0.25">
      <c r="A18" s="16"/>
      <c r="B18" s="48" t="s">
        <v>56</v>
      </c>
      <c r="C18" s="18"/>
      <c r="D18" s="19"/>
    </row>
    <row r="19" spans="1:4" ht="19.899999999999999" customHeight="1" x14ac:dyDescent="0.25">
      <c r="A19" s="45">
        <v>4</v>
      </c>
      <c r="B19" s="49" t="s">
        <v>43</v>
      </c>
      <c r="C19" s="18" t="s">
        <v>11</v>
      </c>
      <c r="D19" s="19"/>
    </row>
    <row r="20" spans="1:4" ht="127.5" x14ac:dyDescent="0.25">
      <c r="A20" s="16"/>
      <c r="B20" s="48" t="s">
        <v>57</v>
      </c>
      <c r="C20" s="18"/>
      <c r="D20" s="19"/>
    </row>
    <row r="21" spans="1:4" ht="19.899999999999999" customHeight="1" x14ac:dyDescent="0.25">
      <c r="A21" s="45">
        <v>5</v>
      </c>
      <c r="B21" s="49" t="s">
        <v>45</v>
      </c>
      <c r="C21" s="18" t="s">
        <v>13</v>
      </c>
      <c r="D21" s="19"/>
    </row>
    <row r="22" spans="1:4" ht="178.5" x14ac:dyDescent="0.25">
      <c r="A22" s="16"/>
      <c r="B22" s="48" t="s">
        <v>80</v>
      </c>
      <c r="C22" s="18"/>
      <c r="D22" s="19"/>
    </row>
    <row r="23" spans="1:4" ht="19.899999999999999" customHeight="1" x14ac:dyDescent="0.25">
      <c r="A23" s="45">
        <v>6</v>
      </c>
      <c r="B23" s="49" t="s">
        <v>70</v>
      </c>
      <c r="C23" s="18" t="s">
        <v>13</v>
      </c>
      <c r="D23" s="19"/>
    </row>
    <row r="24" spans="1:4" ht="63.75" x14ac:dyDescent="0.25">
      <c r="A24" s="16"/>
      <c r="B24" s="56" t="s">
        <v>81</v>
      </c>
      <c r="C24" s="18"/>
      <c r="D24" s="19"/>
    </row>
    <row r="25" spans="1:4" ht="19.899999999999999" customHeight="1" x14ac:dyDescent="0.25">
      <c r="A25" s="45">
        <v>7</v>
      </c>
      <c r="B25" s="49" t="s">
        <v>78</v>
      </c>
      <c r="C25" s="18" t="s">
        <v>13</v>
      </c>
      <c r="D25" s="19"/>
    </row>
    <row r="26" spans="1:4" ht="51" x14ac:dyDescent="0.25">
      <c r="A26" s="16"/>
      <c r="B26" s="56" t="s">
        <v>79</v>
      </c>
      <c r="C26" s="18"/>
      <c r="D26" s="19"/>
    </row>
    <row r="27" spans="1:4" ht="19.899999999999999" customHeight="1" x14ac:dyDescent="0.25">
      <c r="A27" s="45">
        <v>8</v>
      </c>
      <c r="B27" s="49" t="s">
        <v>60</v>
      </c>
      <c r="C27" s="18" t="s">
        <v>13</v>
      </c>
      <c r="D27" s="19"/>
    </row>
    <row r="28" spans="1:4" ht="51" x14ac:dyDescent="0.25">
      <c r="A28" s="16"/>
      <c r="B28" s="56" t="s">
        <v>61</v>
      </c>
      <c r="C28" s="18"/>
      <c r="D28" s="19"/>
    </row>
    <row r="29" spans="1:4" ht="19.899999999999999" customHeight="1" x14ac:dyDescent="0.25">
      <c r="A29" s="45">
        <v>9</v>
      </c>
      <c r="B29" s="49" t="s">
        <v>49</v>
      </c>
      <c r="C29" s="18" t="s">
        <v>11</v>
      </c>
      <c r="D29" s="19"/>
    </row>
    <row r="30" spans="1:4" ht="102" x14ac:dyDescent="0.25">
      <c r="A30" s="16"/>
      <c r="B30" s="56" t="s">
        <v>53</v>
      </c>
      <c r="C30" s="18"/>
      <c r="D30" s="19"/>
    </row>
    <row r="31" spans="1:4" ht="19.899999999999999" customHeight="1" x14ac:dyDescent="0.25">
      <c r="A31" s="45">
        <v>10</v>
      </c>
      <c r="B31" s="49" t="s">
        <v>82</v>
      </c>
      <c r="C31" s="18" t="s">
        <v>13</v>
      </c>
      <c r="D31" s="19"/>
    </row>
    <row r="32" spans="1:4" ht="89.25" x14ac:dyDescent="0.25">
      <c r="A32" s="16"/>
      <c r="B32" s="56" t="s">
        <v>83</v>
      </c>
      <c r="C32" s="18"/>
      <c r="D32" s="19"/>
    </row>
    <row r="33" spans="1:4" ht="19.899999999999999" customHeight="1" x14ac:dyDescent="0.25">
      <c r="A33" s="45">
        <v>11</v>
      </c>
      <c r="B33" s="49" t="s">
        <v>28</v>
      </c>
      <c r="C33" s="18" t="s">
        <v>11</v>
      </c>
      <c r="D33" s="19"/>
    </row>
    <row r="34" spans="1:4" ht="76.5" x14ac:dyDescent="0.25">
      <c r="A34" s="16"/>
      <c r="B34" s="57" t="s">
        <v>58</v>
      </c>
      <c r="C34" s="18"/>
      <c r="D34" s="19"/>
    </row>
    <row r="35" spans="1:4" x14ac:dyDescent="0.25">
      <c r="A35" s="55" t="s">
        <v>108</v>
      </c>
      <c r="B35" s="54" t="s">
        <v>29</v>
      </c>
      <c r="C35" s="18" t="s">
        <v>11</v>
      </c>
      <c r="D35" s="19"/>
    </row>
    <row r="36" spans="1:4" x14ac:dyDescent="0.25">
      <c r="A36" s="55" t="s">
        <v>109</v>
      </c>
      <c r="B36" s="54" t="s">
        <v>30</v>
      </c>
      <c r="C36" s="18" t="s">
        <v>11</v>
      </c>
      <c r="D36" s="19"/>
    </row>
    <row r="37" spans="1:4" x14ac:dyDescent="0.25">
      <c r="A37" s="55" t="s">
        <v>110</v>
      </c>
      <c r="B37" s="54" t="s">
        <v>47</v>
      </c>
      <c r="C37" s="18" t="s">
        <v>11</v>
      </c>
      <c r="D37" s="19"/>
    </row>
    <row r="38" spans="1:4" ht="19.899999999999999" customHeight="1" x14ac:dyDescent="0.25">
      <c r="A38" s="45">
        <v>12</v>
      </c>
      <c r="B38" s="49" t="s">
        <v>31</v>
      </c>
      <c r="C38" s="18" t="s">
        <v>11</v>
      </c>
      <c r="D38" s="19"/>
    </row>
    <row r="39" spans="1:4" ht="49.9" customHeight="1" x14ac:dyDescent="0.25">
      <c r="A39" s="16"/>
      <c r="B39" s="48" t="s">
        <v>59</v>
      </c>
      <c r="C39" s="18"/>
      <c r="D39" s="19"/>
    </row>
    <row r="40" spans="1:4" ht="19.899999999999999" customHeight="1" x14ac:dyDescent="0.25">
      <c r="A40" s="45">
        <v>13</v>
      </c>
      <c r="B40" s="49" t="s">
        <v>46</v>
      </c>
      <c r="C40" s="18" t="s">
        <v>13</v>
      </c>
      <c r="D40" s="19"/>
    </row>
    <row r="41" spans="1:4" ht="89.25" x14ac:dyDescent="0.25">
      <c r="A41" s="16"/>
      <c r="B41" s="56" t="s">
        <v>62</v>
      </c>
      <c r="C41" s="18"/>
      <c r="D41" s="19"/>
    </row>
    <row r="42" spans="1:4" ht="19.899999999999999" customHeight="1" x14ac:dyDescent="0.25">
      <c r="A42" s="45">
        <v>14</v>
      </c>
      <c r="B42" s="49" t="s">
        <v>44</v>
      </c>
      <c r="C42" s="18" t="s">
        <v>10</v>
      </c>
      <c r="D42" s="19"/>
    </row>
    <row r="43" spans="1:4" ht="143.44999999999999" customHeight="1" x14ac:dyDescent="0.25">
      <c r="A43" s="16"/>
      <c r="B43" s="48" t="s">
        <v>85</v>
      </c>
      <c r="C43" s="18"/>
      <c r="D43" s="19"/>
    </row>
    <row r="44" spans="1:4" ht="19.899999999999999" customHeight="1" x14ac:dyDescent="0.25">
      <c r="A44" s="45">
        <v>15</v>
      </c>
      <c r="B44" s="49" t="s">
        <v>84</v>
      </c>
      <c r="C44" s="18" t="s">
        <v>13</v>
      </c>
      <c r="D44" s="19"/>
    </row>
    <row r="45" spans="1:4" ht="89.25" x14ac:dyDescent="0.25">
      <c r="A45" s="16"/>
      <c r="B45" s="56" t="s">
        <v>87</v>
      </c>
      <c r="C45" s="18"/>
      <c r="D45" s="19"/>
    </row>
    <row r="46" spans="1:4" ht="19.899999999999999" customHeight="1" x14ac:dyDescent="0.25">
      <c r="A46" s="45">
        <v>16</v>
      </c>
      <c r="B46" s="49" t="s">
        <v>27</v>
      </c>
      <c r="C46" s="18" t="s">
        <v>35</v>
      </c>
      <c r="D46" s="19"/>
    </row>
    <row r="47" spans="1:4" ht="63.75" x14ac:dyDescent="0.25">
      <c r="A47" s="16"/>
      <c r="B47" s="56" t="s">
        <v>36</v>
      </c>
      <c r="C47" s="18"/>
      <c r="D47" s="19"/>
    </row>
    <row r="48" spans="1:4" ht="19.899999999999999" customHeight="1" x14ac:dyDescent="0.25">
      <c r="A48" s="45">
        <v>17</v>
      </c>
      <c r="B48" s="49" t="s">
        <v>88</v>
      </c>
      <c r="C48" s="18" t="s">
        <v>35</v>
      </c>
      <c r="D48" s="19"/>
    </row>
    <row r="49" spans="1:4" ht="102" x14ac:dyDescent="0.25">
      <c r="A49" s="16"/>
      <c r="B49" s="56" t="s">
        <v>63</v>
      </c>
      <c r="C49" s="18"/>
      <c r="D49" s="19"/>
    </row>
    <row r="50" spans="1:4" ht="19.899999999999999" customHeight="1" x14ac:dyDescent="0.25">
      <c r="A50" s="45">
        <v>18</v>
      </c>
      <c r="B50" s="49" t="s">
        <v>40</v>
      </c>
      <c r="C50" s="18" t="s">
        <v>41</v>
      </c>
      <c r="D50" s="19"/>
    </row>
    <row r="51" spans="1:4" ht="140.25" x14ac:dyDescent="0.25">
      <c r="A51" s="16"/>
      <c r="B51" s="56" t="s">
        <v>64</v>
      </c>
      <c r="C51" s="18"/>
      <c r="D51" s="19"/>
    </row>
    <row r="52" spans="1:4" ht="19.899999999999999" customHeight="1" x14ac:dyDescent="0.25">
      <c r="A52" s="45">
        <v>19</v>
      </c>
      <c r="B52" s="49" t="s">
        <v>6</v>
      </c>
      <c r="C52" s="18" t="s">
        <v>13</v>
      </c>
      <c r="D52" s="19"/>
    </row>
    <row r="53" spans="1:4" ht="178.5" x14ac:dyDescent="0.25">
      <c r="A53" s="16"/>
      <c r="B53" s="56" t="s">
        <v>74</v>
      </c>
      <c r="C53" s="18"/>
      <c r="D53" s="19"/>
    </row>
    <row r="54" spans="1:4" x14ac:dyDescent="0.25">
      <c r="A54" s="55" t="s">
        <v>92</v>
      </c>
      <c r="B54" s="50" t="s">
        <v>127</v>
      </c>
      <c r="C54" s="18" t="s">
        <v>13</v>
      </c>
      <c r="D54" s="19"/>
    </row>
    <row r="55" spans="1:4" x14ac:dyDescent="0.25">
      <c r="A55" s="55" t="s">
        <v>93</v>
      </c>
      <c r="B55" s="58" t="s">
        <v>128</v>
      </c>
      <c r="C55" s="18" t="s">
        <v>13</v>
      </c>
      <c r="D55" s="19"/>
    </row>
    <row r="56" spans="1:4" x14ac:dyDescent="0.25">
      <c r="A56" s="55" t="s">
        <v>94</v>
      </c>
      <c r="B56" s="58" t="s">
        <v>129</v>
      </c>
      <c r="C56" s="18" t="s">
        <v>13</v>
      </c>
      <c r="D56" s="19"/>
    </row>
    <row r="57" spans="1:4" s="97" customFormat="1" x14ac:dyDescent="0.25">
      <c r="A57" s="104" t="s">
        <v>95</v>
      </c>
      <c r="B57" s="105" t="s">
        <v>140</v>
      </c>
      <c r="C57" s="99" t="s">
        <v>13</v>
      </c>
      <c r="D57" s="19"/>
    </row>
    <row r="58" spans="1:4" s="97" customFormat="1" x14ac:dyDescent="0.25">
      <c r="A58" s="104" t="s">
        <v>96</v>
      </c>
      <c r="B58" s="105" t="s">
        <v>130</v>
      </c>
      <c r="C58" s="99" t="s">
        <v>13</v>
      </c>
      <c r="D58" s="19"/>
    </row>
    <row r="59" spans="1:4" x14ac:dyDescent="0.25">
      <c r="A59" s="104" t="s">
        <v>97</v>
      </c>
      <c r="B59" s="58" t="s">
        <v>50</v>
      </c>
      <c r="C59" s="99" t="s">
        <v>13</v>
      </c>
      <c r="D59" s="19"/>
    </row>
    <row r="60" spans="1:4" x14ac:dyDescent="0.25">
      <c r="A60" s="104" t="s">
        <v>98</v>
      </c>
      <c r="B60" s="105" t="s">
        <v>131</v>
      </c>
      <c r="C60" s="99" t="s">
        <v>13</v>
      </c>
      <c r="D60" s="19"/>
    </row>
    <row r="61" spans="1:4" x14ac:dyDescent="0.25">
      <c r="A61" s="104" t="s">
        <v>99</v>
      </c>
      <c r="B61" s="105" t="s">
        <v>132</v>
      </c>
      <c r="C61" s="99" t="s">
        <v>13</v>
      </c>
      <c r="D61" s="19"/>
    </row>
    <row r="62" spans="1:4" x14ac:dyDescent="0.25">
      <c r="A62" s="104" t="s">
        <v>100</v>
      </c>
      <c r="B62" s="105" t="s">
        <v>133</v>
      </c>
      <c r="C62" s="99" t="s">
        <v>13</v>
      </c>
      <c r="D62" s="19"/>
    </row>
    <row r="63" spans="1:4" x14ac:dyDescent="0.25">
      <c r="A63" s="104" t="s">
        <v>101</v>
      </c>
      <c r="B63" s="58" t="s">
        <v>134</v>
      </c>
      <c r="C63" s="99" t="s">
        <v>13</v>
      </c>
      <c r="D63" s="19"/>
    </row>
    <row r="64" spans="1:4" x14ac:dyDescent="0.25">
      <c r="A64" s="104" t="s">
        <v>136</v>
      </c>
      <c r="B64" s="58" t="s">
        <v>135</v>
      </c>
      <c r="C64" s="99" t="s">
        <v>13</v>
      </c>
      <c r="D64" s="19"/>
    </row>
    <row r="65" spans="1:4" s="97" customFormat="1" x14ac:dyDescent="0.25">
      <c r="A65" s="104" t="s">
        <v>137</v>
      </c>
      <c r="B65" s="105" t="s">
        <v>139</v>
      </c>
      <c r="C65" s="99" t="s">
        <v>13</v>
      </c>
      <c r="D65" s="19"/>
    </row>
    <row r="66" spans="1:4" s="97" customFormat="1" x14ac:dyDescent="0.25">
      <c r="A66" s="104" t="s">
        <v>138</v>
      </c>
      <c r="B66" s="105" t="s">
        <v>207</v>
      </c>
      <c r="C66" s="99" t="s">
        <v>13</v>
      </c>
      <c r="D66" s="19"/>
    </row>
    <row r="67" spans="1:4" ht="19.899999999999999" customHeight="1" x14ac:dyDescent="0.25">
      <c r="A67" s="45">
        <v>20</v>
      </c>
      <c r="B67" s="49" t="s">
        <v>48</v>
      </c>
      <c r="C67" s="18"/>
      <c r="D67" s="19"/>
    </row>
    <row r="68" spans="1:4" ht="159.6" customHeight="1" x14ac:dyDescent="0.25">
      <c r="A68" s="16"/>
      <c r="B68" s="48" t="s">
        <v>65</v>
      </c>
      <c r="C68" s="18"/>
      <c r="D68" s="19"/>
    </row>
    <row r="69" spans="1:4" x14ac:dyDescent="0.25">
      <c r="A69" s="55" t="s">
        <v>102</v>
      </c>
      <c r="B69" s="50" t="s">
        <v>125</v>
      </c>
      <c r="C69" s="18" t="s">
        <v>13</v>
      </c>
      <c r="D69" s="19"/>
    </row>
    <row r="70" spans="1:4" x14ac:dyDescent="0.25">
      <c r="A70" s="55" t="s">
        <v>103</v>
      </c>
      <c r="B70" s="103" t="s">
        <v>182</v>
      </c>
      <c r="C70" s="18" t="s">
        <v>13</v>
      </c>
      <c r="D70" s="19"/>
    </row>
    <row r="71" spans="1:4" x14ac:dyDescent="0.25">
      <c r="A71" s="55" t="s">
        <v>104</v>
      </c>
      <c r="B71" s="105" t="s">
        <v>183</v>
      </c>
      <c r="C71" s="18" t="s">
        <v>13</v>
      </c>
      <c r="D71" s="19"/>
    </row>
    <row r="72" spans="1:4" x14ac:dyDescent="0.25">
      <c r="A72" s="55" t="s">
        <v>105</v>
      </c>
      <c r="B72" s="105" t="s">
        <v>51</v>
      </c>
      <c r="C72" s="18" t="s">
        <v>13</v>
      </c>
      <c r="D72" s="19"/>
    </row>
    <row r="73" spans="1:4" x14ac:dyDescent="0.25">
      <c r="A73" s="55" t="s">
        <v>106</v>
      </c>
      <c r="B73" s="105" t="s">
        <v>184</v>
      </c>
      <c r="C73" s="18" t="s">
        <v>13</v>
      </c>
      <c r="D73" s="19"/>
    </row>
    <row r="74" spans="1:4" x14ac:dyDescent="0.25">
      <c r="A74" s="55" t="s">
        <v>107</v>
      </c>
      <c r="B74" s="105" t="s">
        <v>185</v>
      </c>
      <c r="C74" s="18" t="s">
        <v>13</v>
      </c>
      <c r="D74" s="19"/>
    </row>
    <row r="75" spans="1:4" x14ac:dyDescent="0.25">
      <c r="A75" s="104" t="s">
        <v>141</v>
      </c>
      <c r="B75" s="105" t="s">
        <v>181</v>
      </c>
      <c r="C75" s="99" t="s">
        <v>13</v>
      </c>
      <c r="D75" s="19"/>
    </row>
    <row r="76" spans="1:4" x14ac:dyDescent="0.25">
      <c r="A76" s="104" t="s">
        <v>142</v>
      </c>
      <c r="B76" s="58" t="s">
        <v>126</v>
      </c>
      <c r="C76" s="99" t="s">
        <v>13</v>
      </c>
      <c r="D76" s="19"/>
    </row>
    <row r="77" spans="1:4" x14ac:dyDescent="0.25">
      <c r="A77" s="45">
        <v>21</v>
      </c>
      <c r="B77" s="102" t="s">
        <v>118</v>
      </c>
      <c r="C77" s="18"/>
      <c r="D77" s="19"/>
    </row>
    <row r="78" spans="1:4" ht="140.25" x14ac:dyDescent="0.25">
      <c r="A78" s="16"/>
      <c r="B78" s="101" t="s">
        <v>117</v>
      </c>
      <c r="C78" s="18"/>
      <c r="D78" s="19"/>
    </row>
    <row r="79" spans="1:4" x14ac:dyDescent="0.25">
      <c r="A79" s="55" t="s">
        <v>145</v>
      </c>
      <c r="B79" s="105" t="s">
        <v>161</v>
      </c>
      <c r="C79" s="18" t="s">
        <v>13</v>
      </c>
      <c r="D79" s="19"/>
    </row>
    <row r="80" spans="1:4" x14ac:dyDescent="0.25">
      <c r="A80" s="104" t="s">
        <v>146</v>
      </c>
      <c r="B80" s="105" t="s">
        <v>162</v>
      </c>
      <c r="C80" s="99" t="s">
        <v>13</v>
      </c>
      <c r="D80" s="19"/>
    </row>
    <row r="81" spans="1:4" x14ac:dyDescent="0.25">
      <c r="A81" s="104" t="s">
        <v>147</v>
      </c>
      <c r="B81" s="105" t="s">
        <v>163</v>
      </c>
      <c r="C81" s="99" t="s">
        <v>13</v>
      </c>
      <c r="D81" s="19"/>
    </row>
    <row r="82" spans="1:4" x14ac:dyDescent="0.25">
      <c r="A82" s="104" t="s">
        <v>148</v>
      </c>
      <c r="B82" s="105" t="s">
        <v>164</v>
      </c>
      <c r="C82" s="99" t="s">
        <v>13</v>
      </c>
      <c r="D82" s="19"/>
    </row>
    <row r="83" spans="1:4" x14ac:dyDescent="0.25">
      <c r="A83" s="104" t="s">
        <v>149</v>
      </c>
      <c r="B83" s="58" t="s">
        <v>165</v>
      </c>
      <c r="C83" s="99" t="s">
        <v>13</v>
      </c>
      <c r="D83" s="19"/>
    </row>
    <row r="84" spans="1:4" x14ac:dyDescent="0.25">
      <c r="A84" s="104" t="s">
        <v>150</v>
      </c>
      <c r="B84" s="105" t="s">
        <v>166</v>
      </c>
      <c r="C84" s="99" t="s">
        <v>13</v>
      </c>
      <c r="D84" s="19"/>
    </row>
    <row r="85" spans="1:4" x14ac:dyDescent="0.25">
      <c r="A85" s="100">
        <v>22</v>
      </c>
      <c r="B85" s="102" t="s">
        <v>119</v>
      </c>
      <c r="C85" s="99"/>
      <c r="D85" s="19"/>
    </row>
    <row r="86" spans="1:4" ht="140.25" x14ac:dyDescent="0.25">
      <c r="A86" s="98"/>
      <c r="B86" s="101" t="s">
        <v>117</v>
      </c>
      <c r="C86" s="99"/>
      <c r="D86" s="19"/>
    </row>
    <row r="87" spans="1:4" x14ac:dyDescent="0.25">
      <c r="A87" s="55" t="s">
        <v>122</v>
      </c>
      <c r="B87" s="105" t="s">
        <v>167</v>
      </c>
      <c r="C87" s="18" t="s">
        <v>13</v>
      </c>
      <c r="D87" s="19"/>
    </row>
    <row r="88" spans="1:4" x14ac:dyDescent="0.25">
      <c r="A88" s="104" t="s">
        <v>123</v>
      </c>
      <c r="B88" s="105" t="s">
        <v>168</v>
      </c>
      <c r="C88" s="99" t="s">
        <v>13</v>
      </c>
      <c r="D88" s="19"/>
    </row>
    <row r="89" spans="1:4" x14ac:dyDescent="0.25">
      <c r="A89" s="104" t="s">
        <v>124</v>
      </c>
      <c r="B89" s="105" t="s">
        <v>169</v>
      </c>
      <c r="C89" s="99" t="s">
        <v>13</v>
      </c>
      <c r="D89" s="19"/>
    </row>
    <row r="90" spans="1:4" ht="19.899999999999999" customHeight="1" x14ac:dyDescent="0.25">
      <c r="A90" s="45">
        <v>23</v>
      </c>
      <c r="B90" s="102" t="s">
        <v>121</v>
      </c>
      <c r="C90" s="18"/>
      <c r="D90" s="19"/>
    </row>
    <row r="91" spans="1:4" ht="140.25" x14ac:dyDescent="0.25">
      <c r="A91" s="16"/>
      <c r="B91" s="101" t="s">
        <v>117</v>
      </c>
      <c r="C91" s="18"/>
      <c r="D91" s="19"/>
    </row>
    <row r="92" spans="1:4" x14ac:dyDescent="0.25">
      <c r="A92" s="16" t="s">
        <v>151</v>
      </c>
      <c r="B92" s="101" t="s">
        <v>170</v>
      </c>
      <c r="C92" s="18" t="s">
        <v>13</v>
      </c>
      <c r="D92" s="19"/>
    </row>
    <row r="93" spans="1:4" x14ac:dyDescent="0.25">
      <c r="A93" s="98" t="s">
        <v>153</v>
      </c>
      <c r="B93" s="101" t="s">
        <v>171</v>
      </c>
      <c r="C93" s="18" t="s">
        <v>13</v>
      </c>
      <c r="D93" s="19"/>
    </row>
    <row r="94" spans="1:4" ht="19.899999999999999" customHeight="1" x14ac:dyDescent="0.25">
      <c r="A94" s="45">
        <v>24</v>
      </c>
      <c r="B94" s="102" t="s">
        <v>120</v>
      </c>
      <c r="C94" s="18"/>
      <c r="D94" s="19"/>
    </row>
    <row r="95" spans="1:4" ht="140.25" x14ac:dyDescent="0.25">
      <c r="A95" s="16"/>
      <c r="B95" s="101" t="s">
        <v>117</v>
      </c>
      <c r="C95" s="18"/>
      <c r="D95" s="19"/>
    </row>
    <row r="96" spans="1:4" x14ac:dyDescent="0.25">
      <c r="A96" s="16" t="s">
        <v>152</v>
      </c>
      <c r="B96" s="101" t="s">
        <v>172</v>
      </c>
      <c r="C96" s="18" t="s">
        <v>13</v>
      </c>
      <c r="D96" s="19"/>
    </row>
    <row r="97" spans="1:4" s="97" customFormat="1" x14ac:dyDescent="0.25">
      <c r="A97" s="98" t="s">
        <v>154</v>
      </c>
      <c r="B97" s="105" t="s">
        <v>173</v>
      </c>
      <c r="C97" s="99" t="s">
        <v>13</v>
      </c>
      <c r="D97" s="19"/>
    </row>
    <row r="98" spans="1:4" s="97" customFormat="1" x14ac:dyDescent="0.25">
      <c r="A98" s="98" t="s">
        <v>155</v>
      </c>
      <c r="B98" s="105" t="s">
        <v>174</v>
      </c>
      <c r="C98" s="99" t="s">
        <v>13</v>
      </c>
      <c r="D98" s="19"/>
    </row>
    <row r="99" spans="1:4" s="97" customFormat="1" x14ac:dyDescent="0.25">
      <c r="A99" s="98" t="s">
        <v>156</v>
      </c>
      <c r="B99" s="105" t="s">
        <v>175</v>
      </c>
      <c r="C99" s="99" t="s">
        <v>13</v>
      </c>
      <c r="D99" s="19"/>
    </row>
    <row r="100" spans="1:4" s="97" customFormat="1" x14ac:dyDescent="0.25">
      <c r="A100" s="98" t="s">
        <v>157</v>
      </c>
      <c r="B100" s="101" t="s">
        <v>176</v>
      </c>
      <c r="C100" s="99" t="s">
        <v>13</v>
      </c>
      <c r="D100" s="19"/>
    </row>
    <row r="101" spans="1:4" s="97" customFormat="1" x14ac:dyDescent="0.25">
      <c r="A101" s="98" t="s">
        <v>158</v>
      </c>
      <c r="B101" s="105" t="s">
        <v>177</v>
      </c>
      <c r="C101" s="99" t="s">
        <v>13</v>
      </c>
      <c r="D101" s="19"/>
    </row>
    <row r="102" spans="1:4" s="97" customFormat="1" x14ac:dyDescent="0.25">
      <c r="A102" s="98" t="s">
        <v>159</v>
      </c>
      <c r="B102" s="105" t="s">
        <v>178</v>
      </c>
      <c r="C102" s="99" t="s">
        <v>13</v>
      </c>
      <c r="D102" s="19"/>
    </row>
    <row r="103" spans="1:4" x14ac:dyDescent="0.25">
      <c r="A103" s="98" t="s">
        <v>160</v>
      </c>
      <c r="B103" s="101" t="s">
        <v>179</v>
      </c>
      <c r="C103" s="18" t="s">
        <v>13</v>
      </c>
      <c r="D103" s="19"/>
    </row>
    <row r="104" spans="1:4" ht="19.899999999999999" customHeight="1" x14ac:dyDescent="0.25">
      <c r="A104" s="45">
        <v>25</v>
      </c>
      <c r="B104" s="49" t="s">
        <v>52</v>
      </c>
      <c r="C104" s="18" t="s">
        <v>12</v>
      </c>
      <c r="D104" s="19"/>
    </row>
    <row r="105" spans="1:4" ht="51" x14ac:dyDescent="0.25">
      <c r="A105" s="16"/>
      <c r="B105" s="48" t="s">
        <v>90</v>
      </c>
      <c r="C105" s="18"/>
      <c r="D105" s="19"/>
    </row>
    <row r="106" spans="1:4" ht="19.899999999999999" customHeight="1" x14ac:dyDescent="0.25">
      <c r="A106" s="45">
        <v>26</v>
      </c>
      <c r="B106" s="49" t="s">
        <v>33</v>
      </c>
      <c r="C106" s="18" t="s">
        <v>12</v>
      </c>
      <c r="D106" s="19"/>
    </row>
    <row r="107" spans="1:4" ht="136.5" customHeight="1" x14ac:dyDescent="0.25">
      <c r="A107" s="16"/>
      <c r="B107" s="48" t="s">
        <v>91</v>
      </c>
      <c r="C107" s="18"/>
      <c r="D107" s="19"/>
    </row>
    <row r="108" spans="1:4" ht="19.899999999999999" customHeight="1" x14ac:dyDescent="0.25">
      <c r="A108" s="45">
        <v>27</v>
      </c>
      <c r="B108" s="49" t="s">
        <v>32</v>
      </c>
      <c r="C108" s="18" t="s">
        <v>13</v>
      </c>
      <c r="D108" s="19"/>
    </row>
    <row r="109" spans="1:4" ht="38.25" x14ac:dyDescent="0.25">
      <c r="A109" s="16"/>
      <c r="B109" s="48" t="s">
        <v>34</v>
      </c>
      <c r="C109" s="18"/>
      <c r="D109" s="19"/>
    </row>
    <row r="110" spans="1:4" s="97" customFormat="1" x14ac:dyDescent="0.25">
      <c r="A110" s="100">
        <v>28</v>
      </c>
      <c r="B110" s="102" t="s">
        <v>180</v>
      </c>
      <c r="C110" s="99" t="s">
        <v>13</v>
      </c>
      <c r="D110" s="19"/>
    </row>
    <row r="111" spans="1:4" s="97" customFormat="1" ht="102" x14ac:dyDescent="0.25">
      <c r="A111" s="98"/>
      <c r="B111" s="101" t="s">
        <v>89</v>
      </c>
      <c r="C111" s="99"/>
      <c r="D111" s="19"/>
    </row>
    <row r="112" spans="1:4" ht="19.899999999999999" customHeight="1" x14ac:dyDescent="0.25">
      <c r="A112" s="45">
        <v>29</v>
      </c>
      <c r="B112" s="49" t="s">
        <v>86</v>
      </c>
      <c r="C112" s="18" t="s">
        <v>13</v>
      </c>
      <c r="D112" s="19"/>
    </row>
    <row r="113" spans="1:4" ht="102" x14ac:dyDescent="0.25">
      <c r="A113" s="16"/>
      <c r="B113" s="48" t="s">
        <v>89</v>
      </c>
      <c r="C113" s="18"/>
      <c r="D113" s="19"/>
    </row>
    <row r="114" spans="1:4" ht="19.899999999999999" customHeight="1" x14ac:dyDescent="0.25">
      <c r="A114" s="45">
        <v>30</v>
      </c>
      <c r="B114" s="49" t="s">
        <v>112</v>
      </c>
      <c r="C114" s="18" t="s">
        <v>12</v>
      </c>
      <c r="D114" s="19"/>
    </row>
    <row r="115" spans="1:4" ht="153" x14ac:dyDescent="0.25">
      <c r="A115" s="16"/>
      <c r="B115" s="48" t="s">
        <v>66</v>
      </c>
      <c r="C115" s="18"/>
      <c r="D115" s="19"/>
    </row>
    <row r="116" spans="1:4" ht="19.899999999999999" customHeight="1" x14ac:dyDescent="0.25">
      <c r="A116" s="45">
        <v>31</v>
      </c>
      <c r="B116" s="49" t="s">
        <v>14</v>
      </c>
      <c r="C116" s="18" t="s">
        <v>11</v>
      </c>
      <c r="D116" s="19"/>
    </row>
    <row r="117" spans="1:4" ht="63.75" x14ac:dyDescent="0.25">
      <c r="A117" s="16"/>
      <c r="B117" s="48" t="s">
        <v>22</v>
      </c>
      <c r="C117" s="18"/>
      <c r="D117" s="19"/>
    </row>
    <row r="118" spans="1:4" ht="19.899999999999999" customHeight="1" x14ac:dyDescent="0.25">
      <c r="A118" s="45">
        <v>32</v>
      </c>
      <c r="B118" s="49" t="s">
        <v>7</v>
      </c>
      <c r="C118" s="18" t="s">
        <v>12</v>
      </c>
      <c r="D118" s="19"/>
    </row>
    <row r="119" spans="1:4" ht="165.75" x14ac:dyDescent="0.25">
      <c r="A119" s="16"/>
      <c r="B119" s="48" t="s">
        <v>220</v>
      </c>
      <c r="C119" s="18"/>
      <c r="D119" s="19"/>
    </row>
    <row r="120" spans="1:4" ht="19.899999999999999" customHeight="1" x14ac:dyDescent="0.25">
      <c r="A120" s="45">
        <v>33</v>
      </c>
      <c r="B120" s="49" t="s">
        <v>67</v>
      </c>
      <c r="C120" s="18" t="s">
        <v>13</v>
      </c>
      <c r="D120" s="19"/>
    </row>
    <row r="121" spans="1:4" ht="25.5" x14ac:dyDescent="0.25">
      <c r="A121" s="16"/>
      <c r="B121" s="48" t="s">
        <v>71</v>
      </c>
      <c r="C121" s="18"/>
      <c r="D121" s="19"/>
    </row>
    <row r="122" spans="1:4" ht="19.899999999999999" customHeight="1" x14ac:dyDescent="0.25">
      <c r="A122" s="45">
        <v>34</v>
      </c>
      <c r="B122" s="49" t="s">
        <v>68</v>
      </c>
      <c r="C122" s="18" t="s">
        <v>13</v>
      </c>
      <c r="D122" s="19"/>
    </row>
    <row r="123" spans="1:4" ht="25.5" x14ac:dyDescent="0.25">
      <c r="A123" s="16"/>
      <c r="B123" s="48" t="s">
        <v>72</v>
      </c>
      <c r="C123" s="18"/>
      <c r="D123" s="19"/>
    </row>
    <row r="124" spans="1:4" s="97" customFormat="1" x14ac:dyDescent="0.25">
      <c r="A124" s="100">
        <v>35</v>
      </c>
      <c r="B124" s="102" t="s">
        <v>186</v>
      </c>
      <c r="C124" s="99" t="s">
        <v>11</v>
      </c>
      <c r="D124" s="19"/>
    </row>
    <row r="125" spans="1:4" s="97" customFormat="1" ht="38.25" x14ac:dyDescent="0.25">
      <c r="A125" s="98"/>
      <c r="B125" s="101" t="s">
        <v>202</v>
      </c>
      <c r="C125" s="99"/>
      <c r="D125" s="19"/>
    </row>
    <row r="126" spans="1:4" s="97" customFormat="1" x14ac:dyDescent="0.25">
      <c r="A126" s="100">
        <v>36</v>
      </c>
      <c r="B126" s="102" t="s">
        <v>187</v>
      </c>
      <c r="C126" s="99" t="s">
        <v>11</v>
      </c>
      <c r="D126" s="19"/>
    </row>
    <row r="127" spans="1:4" s="97" customFormat="1" ht="25.5" x14ac:dyDescent="0.25">
      <c r="A127" s="98"/>
      <c r="B127" s="113" t="s">
        <v>203</v>
      </c>
      <c r="C127" s="99"/>
      <c r="D127" s="19"/>
    </row>
    <row r="128" spans="1:4" s="97" customFormat="1" x14ac:dyDescent="0.25">
      <c r="A128" s="100">
        <v>37</v>
      </c>
      <c r="B128" s="102" t="s">
        <v>214</v>
      </c>
      <c r="C128" s="99" t="s">
        <v>10</v>
      </c>
      <c r="D128" s="19"/>
    </row>
    <row r="129" spans="1:4" s="97" customFormat="1" ht="38.25" x14ac:dyDescent="0.25">
      <c r="A129" s="98"/>
      <c r="B129" s="113" t="s">
        <v>213</v>
      </c>
      <c r="C129" s="99"/>
      <c r="D129" s="19"/>
    </row>
    <row r="130" spans="1:4" s="97" customFormat="1" x14ac:dyDescent="0.25">
      <c r="A130" s="100">
        <v>38</v>
      </c>
      <c r="B130" s="102" t="s">
        <v>188</v>
      </c>
      <c r="C130" s="99" t="s">
        <v>10</v>
      </c>
      <c r="D130" s="19"/>
    </row>
    <row r="131" spans="1:4" s="97" customFormat="1" ht="38.25" x14ac:dyDescent="0.25">
      <c r="A131" s="98"/>
      <c r="B131" s="101" t="s">
        <v>215</v>
      </c>
      <c r="C131" s="99"/>
      <c r="D131" s="19"/>
    </row>
    <row r="132" spans="1:4" s="109" customFormat="1" x14ac:dyDescent="0.25">
      <c r="A132" s="112">
        <v>39</v>
      </c>
      <c r="B132" s="102" t="s">
        <v>216</v>
      </c>
      <c r="C132" s="99" t="s">
        <v>11</v>
      </c>
      <c r="D132" s="19"/>
    </row>
    <row r="133" spans="1:4" s="109" customFormat="1" ht="38.25" x14ac:dyDescent="0.25">
      <c r="A133" s="110"/>
      <c r="B133" s="113" t="s">
        <v>219</v>
      </c>
      <c r="C133" s="99"/>
      <c r="D133" s="19"/>
    </row>
    <row r="134" spans="1:4" s="97" customFormat="1" x14ac:dyDescent="0.25">
      <c r="A134" s="100">
        <v>40</v>
      </c>
      <c r="B134" s="102" t="s">
        <v>195</v>
      </c>
      <c r="C134" s="99" t="s">
        <v>189</v>
      </c>
      <c r="D134" s="19"/>
    </row>
    <row r="135" spans="1:4" s="97" customFormat="1" ht="51" x14ac:dyDescent="0.25">
      <c r="A135" s="98"/>
      <c r="B135" s="101" t="s">
        <v>194</v>
      </c>
      <c r="C135" s="99"/>
      <c r="D135" s="19"/>
    </row>
    <row r="136" spans="1:4" s="97" customFormat="1" x14ac:dyDescent="0.25">
      <c r="A136" s="100">
        <v>41</v>
      </c>
      <c r="B136" s="102" t="s">
        <v>193</v>
      </c>
      <c r="C136" s="99"/>
      <c r="D136" s="19"/>
    </row>
    <row r="137" spans="1:4" s="97" customFormat="1" ht="51" x14ac:dyDescent="0.25">
      <c r="A137" s="98"/>
      <c r="B137" s="56" t="s">
        <v>221</v>
      </c>
      <c r="C137" s="99"/>
      <c r="D137" s="19"/>
    </row>
    <row r="138" spans="1:4" s="97" customFormat="1" x14ac:dyDescent="0.25">
      <c r="A138" s="98" t="s">
        <v>217</v>
      </c>
      <c r="B138" s="105" t="s">
        <v>196</v>
      </c>
      <c r="C138" s="99" t="s">
        <v>189</v>
      </c>
      <c r="D138" s="19"/>
    </row>
    <row r="139" spans="1:4" s="97" customFormat="1" x14ac:dyDescent="0.25">
      <c r="A139" s="110" t="s">
        <v>218</v>
      </c>
      <c r="B139" s="105" t="s">
        <v>197</v>
      </c>
      <c r="C139" s="99" t="s">
        <v>189</v>
      </c>
      <c r="D139" s="19"/>
    </row>
    <row r="140" spans="1:4" s="97" customFormat="1" x14ac:dyDescent="0.25">
      <c r="A140" s="100">
        <v>42</v>
      </c>
      <c r="B140" s="102" t="s">
        <v>198</v>
      </c>
      <c r="C140" s="99" t="s">
        <v>189</v>
      </c>
      <c r="D140" s="19"/>
    </row>
    <row r="141" spans="1:4" s="97" customFormat="1" ht="38.25" x14ac:dyDescent="0.25">
      <c r="A141" s="98"/>
      <c r="B141" s="101" t="s">
        <v>199</v>
      </c>
      <c r="C141" s="99"/>
      <c r="D141" s="19"/>
    </row>
    <row r="142" spans="1:4" s="97" customFormat="1" x14ac:dyDescent="0.25">
      <c r="A142" s="100">
        <v>43</v>
      </c>
      <c r="B142" s="102" t="s">
        <v>200</v>
      </c>
      <c r="C142" s="99" t="s">
        <v>13</v>
      </c>
      <c r="D142" s="19"/>
    </row>
    <row r="143" spans="1:4" s="97" customFormat="1" ht="25.5" x14ac:dyDescent="0.25">
      <c r="A143" s="98"/>
      <c r="B143" s="101" t="s">
        <v>201</v>
      </c>
      <c r="C143" s="99"/>
      <c r="D143" s="19"/>
    </row>
    <row r="144" spans="1:4" ht="19.899999999999999" customHeight="1" x14ac:dyDescent="0.25">
      <c r="A144" s="45">
        <v>44</v>
      </c>
      <c r="B144" s="49" t="s">
        <v>8</v>
      </c>
      <c r="C144" s="18" t="s">
        <v>13</v>
      </c>
      <c r="D144" s="19"/>
    </row>
    <row r="145" spans="1:9" ht="54" customHeight="1" x14ac:dyDescent="0.25">
      <c r="A145" s="16"/>
      <c r="B145" s="48" t="s">
        <v>209</v>
      </c>
      <c r="C145" s="18"/>
      <c r="D145" s="19"/>
    </row>
    <row r="146" spans="1:9" ht="19.899999999999999" customHeight="1" x14ac:dyDescent="0.25">
      <c r="A146" s="45">
        <v>45</v>
      </c>
      <c r="B146" s="49" t="s">
        <v>208</v>
      </c>
      <c r="C146" s="18" t="s">
        <v>13</v>
      </c>
      <c r="D146" s="19"/>
    </row>
    <row r="147" spans="1:9" ht="47.25" customHeight="1" x14ac:dyDescent="0.25">
      <c r="A147" s="16"/>
      <c r="B147" s="48" t="s">
        <v>210</v>
      </c>
      <c r="C147" s="18"/>
      <c r="D147" s="19"/>
    </row>
    <row r="148" spans="1:9" ht="19.899999999999999" customHeight="1" x14ac:dyDescent="0.25">
      <c r="A148" s="45">
        <v>46</v>
      </c>
      <c r="B148" s="49" t="s">
        <v>16</v>
      </c>
      <c r="C148" s="18" t="s">
        <v>13</v>
      </c>
      <c r="D148" s="19"/>
    </row>
    <row r="149" spans="1:9" ht="191.25" x14ac:dyDescent="0.25">
      <c r="A149" s="16"/>
      <c r="B149" s="48" t="s">
        <v>111</v>
      </c>
      <c r="C149" s="18"/>
      <c r="D149" s="19"/>
      <c r="I149" s="53" t="s">
        <v>26</v>
      </c>
    </row>
    <row r="150" spans="1:9" ht="19.899999999999999" customHeight="1" x14ac:dyDescent="0.25">
      <c r="A150" s="45">
        <v>47</v>
      </c>
      <c r="B150" s="49" t="s">
        <v>37</v>
      </c>
      <c r="C150" s="18" t="s">
        <v>11</v>
      </c>
      <c r="D150" s="19"/>
    </row>
    <row r="151" spans="1:9" ht="63.75" x14ac:dyDescent="0.25">
      <c r="A151" s="21"/>
      <c r="B151" s="56" t="s">
        <v>69</v>
      </c>
      <c r="C151" s="18"/>
      <c r="D151" s="20"/>
    </row>
    <row r="152" spans="1:9" ht="19.899999999999999" customHeight="1" x14ac:dyDescent="0.25">
      <c r="A152" s="45">
        <v>48</v>
      </c>
      <c r="B152" s="49" t="s">
        <v>9</v>
      </c>
      <c r="C152" s="18" t="s">
        <v>13</v>
      </c>
      <c r="D152" s="19"/>
    </row>
    <row r="153" spans="1:9" ht="102" x14ac:dyDescent="0.25">
      <c r="A153" s="16"/>
      <c r="B153" s="48" t="s">
        <v>73</v>
      </c>
      <c r="C153" s="18"/>
      <c r="D153" s="19"/>
    </row>
    <row r="154" spans="1:9" ht="19.899999999999999" customHeight="1" x14ac:dyDescent="0.25">
      <c r="A154" s="45">
        <v>49</v>
      </c>
      <c r="B154" s="49" t="s">
        <v>38</v>
      </c>
      <c r="C154" s="18" t="s">
        <v>41</v>
      </c>
      <c r="D154" s="19"/>
    </row>
    <row r="155" spans="1:9" ht="229.5" x14ac:dyDescent="0.25">
      <c r="A155" s="16"/>
      <c r="B155" s="48" t="s">
        <v>39</v>
      </c>
      <c r="C155" s="18"/>
      <c r="D155" s="19"/>
    </row>
    <row r="156" spans="1:9" s="109" customFormat="1" x14ac:dyDescent="0.25">
      <c r="A156" s="112">
        <v>50</v>
      </c>
      <c r="B156" s="102" t="s">
        <v>222</v>
      </c>
      <c r="C156" s="99" t="s">
        <v>13</v>
      </c>
      <c r="D156" s="19"/>
    </row>
    <row r="157" spans="1:9" s="109" customFormat="1" ht="25.5" x14ac:dyDescent="0.25">
      <c r="A157" s="110"/>
      <c r="B157" s="113" t="s">
        <v>223</v>
      </c>
      <c r="C157" s="99"/>
      <c r="D157" s="19"/>
    </row>
    <row r="158" spans="1:9" s="97" customFormat="1" x14ac:dyDescent="0.25">
      <c r="A158" s="100" t="s">
        <v>190</v>
      </c>
      <c r="B158" s="102" t="s">
        <v>211</v>
      </c>
      <c r="C158" s="99" t="s">
        <v>10</v>
      </c>
      <c r="D158" s="19"/>
    </row>
    <row r="159" spans="1:9" s="97" customFormat="1" ht="38.25" x14ac:dyDescent="0.25">
      <c r="A159" s="98"/>
      <c r="B159" s="101" t="s">
        <v>212</v>
      </c>
      <c r="C159" s="99"/>
      <c r="D159" s="19"/>
    </row>
    <row r="160" spans="1:9" ht="9" customHeight="1" x14ac:dyDescent="0.25">
      <c r="A160" s="83"/>
      <c r="B160" s="22"/>
      <c r="C160" s="22"/>
      <c r="D160" s="22"/>
    </row>
  </sheetData>
  <mergeCells count="3">
    <mergeCell ref="C1:D1"/>
    <mergeCell ref="B2:C2"/>
    <mergeCell ref="C3:D3"/>
  </mergeCells>
  <phoneticPr fontId="10" type="noConversion"/>
  <pageMargins left="0.70866141732283472" right="0.70866141732283472" top="0.74803149606299213" bottom="0.74803149606299213" header="0.31496062992125984" footer="0.31496062992125984"/>
  <pageSetup paperSize="9" scale="87" fitToHeight="0" orientation="portrait" r:id="rId1"/>
  <headerFooter>
    <oddFooter>&amp;LCEREG&amp;R&amp;P</oddFooter>
  </headerFooter>
  <rowBreaks count="10" manualBreakCount="10">
    <brk id="16" max="3" man="1"/>
    <brk id="26" max="3" man="1"/>
    <brk id="41" max="3" man="1"/>
    <brk id="51" max="3" man="1"/>
    <brk id="93" max="3" man="1"/>
    <brk id="109" max="3" man="1"/>
    <brk id="117" min="2" max="3" man="1"/>
    <brk id="135" max="3" man="1"/>
    <brk id="147" min="2" max="3" man="1"/>
    <brk id="151" min="2" max="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24A62A-A059-47F9-93E8-5C5BA4E4B90F}">
  <dimension ref="A1:I112"/>
  <sheetViews>
    <sheetView view="pageBreakPreview" topLeftCell="A88" zoomScaleNormal="100" zoomScaleSheetLayoutView="100" workbookViewId="0">
      <selection activeCell="F106" sqref="F106"/>
    </sheetView>
  </sheetViews>
  <sheetFormatPr baseColWidth="10" defaultRowHeight="15" x14ac:dyDescent="0.25"/>
  <cols>
    <col min="1" max="1" width="4.42578125" customWidth="1"/>
    <col min="2" max="2" width="47.85546875" customWidth="1"/>
    <col min="3" max="3" width="8.85546875" style="68" customWidth="1"/>
    <col min="4" max="4" width="13" style="4" customWidth="1"/>
    <col min="5" max="5" width="18.85546875" style="4" customWidth="1"/>
    <col min="6" max="6" width="23" style="4" customWidth="1"/>
  </cols>
  <sheetData>
    <row r="1" spans="1:9" ht="8.4499999999999993" customHeight="1" x14ac:dyDescent="0.25">
      <c r="C1" s="128"/>
      <c r="D1" s="128"/>
      <c r="E1" s="128"/>
      <c r="F1" s="128"/>
    </row>
    <row r="2" spans="1:9" ht="28.5" customHeight="1" x14ac:dyDescent="0.3">
      <c r="B2" s="129" t="s">
        <v>116</v>
      </c>
      <c r="C2" s="129"/>
      <c r="D2" s="127"/>
      <c r="E2" s="8"/>
      <c r="F2" s="5"/>
    </row>
    <row r="3" spans="1:9" ht="5.45" customHeight="1" x14ac:dyDescent="0.25">
      <c r="B3" s="69"/>
      <c r="C3" s="130"/>
      <c r="D3" s="130"/>
      <c r="E3" s="130"/>
      <c r="F3" s="130"/>
    </row>
    <row r="4" spans="1:9" x14ac:dyDescent="0.25">
      <c r="B4" s="2" t="str">
        <f>'E.P.F.'!B4</f>
        <v>DCE LOT2 espaces verts, mobilier, revêtements bois, jeux</v>
      </c>
      <c r="C4" s="3"/>
      <c r="D4" s="6"/>
      <c r="E4" s="6"/>
      <c r="F4" s="6"/>
    </row>
    <row r="5" spans="1:9" ht="44.45" customHeight="1" x14ac:dyDescent="0.25">
      <c r="A5" s="42"/>
      <c r="B5" s="62" t="s">
        <v>225</v>
      </c>
      <c r="C5" s="63"/>
      <c r="D5" s="64"/>
      <c r="E5" s="131" t="s">
        <v>113</v>
      </c>
      <c r="F5" s="131"/>
    </row>
    <row r="6" spans="1:9" ht="3.6" customHeight="1" x14ac:dyDescent="0.25">
      <c r="A6" s="9"/>
      <c r="B6" s="10"/>
      <c r="C6" s="23"/>
      <c r="D6" s="9"/>
      <c r="E6" s="9"/>
      <c r="F6" s="9"/>
    </row>
    <row r="7" spans="1:9" ht="16.5" customHeight="1" x14ac:dyDescent="0.25">
      <c r="A7" s="11"/>
      <c r="B7" s="12"/>
      <c r="C7" s="24"/>
      <c r="D7" s="11"/>
      <c r="E7" s="11"/>
      <c r="F7" s="11"/>
    </row>
    <row r="8" spans="1:9" ht="30" customHeight="1" x14ac:dyDescent="0.25">
      <c r="A8" s="13" t="s">
        <v>5</v>
      </c>
      <c r="B8" s="14" t="s">
        <v>1</v>
      </c>
      <c r="C8" s="13" t="s">
        <v>2</v>
      </c>
      <c r="D8" s="13" t="s">
        <v>4</v>
      </c>
      <c r="E8" s="13" t="s">
        <v>3</v>
      </c>
      <c r="F8" s="13" t="s">
        <v>0</v>
      </c>
      <c r="I8" s="4"/>
    </row>
    <row r="9" spans="1:9" ht="19.899999999999999" customHeight="1" x14ac:dyDescent="0.25">
      <c r="A9" s="16">
        <f>'E.P.F.'!A9</f>
        <v>0</v>
      </c>
      <c r="B9" s="16" t="str">
        <f>'E.P.F.'!B9</f>
        <v>Installations de chantier</v>
      </c>
      <c r="C9" s="16" t="str">
        <f>'E.P.F.'!C9</f>
        <v>fft</v>
      </c>
      <c r="D9" s="80">
        <v>1</v>
      </c>
      <c r="E9" s="25">
        <f>'E.P.F.'!D9</f>
        <v>0</v>
      </c>
      <c r="F9" s="25">
        <f>D9*E9</f>
        <v>0</v>
      </c>
    </row>
    <row r="10" spans="1:9" ht="19.899999999999999" customHeight="1" x14ac:dyDescent="0.25">
      <c r="A10" s="16">
        <f>'E.P.F.'!A11</f>
        <v>1</v>
      </c>
      <c r="B10" s="16" t="str">
        <f>'E.P.F.'!B11</f>
        <v xml:space="preserve">Travaux préparatoires </v>
      </c>
      <c r="C10" s="16" t="str">
        <f>'E.P.F.'!C11</f>
        <v>fft</v>
      </c>
      <c r="D10" s="61">
        <v>1</v>
      </c>
      <c r="E10" s="25">
        <f>'E.P.F.'!D13</f>
        <v>0</v>
      </c>
      <c r="F10" s="25">
        <f>D10*E10</f>
        <v>0</v>
      </c>
    </row>
    <row r="11" spans="1:9" ht="19.899999999999999" customHeight="1" x14ac:dyDescent="0.25">
      <c r="A11" s="16">
        <f>'E.P.F.'!A15</f>
        <v>2</v>
      </c>
      <c r="B11" s="16" t="str">
        <f>'E.P.F.'!B15</f>
        <v>Branchement arrosage sur réseau AEP</v>
      </c>
      <c r="C11" s="16" t="str">
        <f>'E.P.F.'!C15</f>
        <v>fft</v>
      </c>
      <c r="D11" s="61">
        <v>1</v>
      </c>
      <c r="E11" s="25">
        <f>'E.P.F.'!D15</f>
        <v>0</v>
      </c>
      <c r="F11" s="25">
        <f t="shared" ref="F11:F104" si="0">D11*E11</f>
        <v>0</v>
      </c>
    </row>
    <row r="12" spans="1:9" ht="19.899999999999999" customHeight="1" x14ac:dyDescent="0.25">
      <c r="A12" s="16">
        <f>'E.P.F.'!A17</f>
        <v>3</v>
      </c>
      <c r="B12" s="16" t="str">
        <f>'E.P.F.'!B17</f>
        <v>Tranchée sous espace vert 0,60m de profondeur</v>
      </c>
      <c r="C12" s="16" t="str">
        <f>'E.P.F.'!C17</f>
        <v>ml</v>
      </c>
      <c r="D12" s="61">
        <v>133</v>
      </c>
      <c r="E12" s="25">
        <f>'E.P.F.'!D17</f>
        <v>0</v>
      </c>
      <c r="F12" s="25">
        <f t="shared" si="0"/>
        <v>0</v>
      </c>
    </row>
    <row r="13" spans="1:9" ht="19.899999999999999" customHeight="1" x14ac:dyDescent="0.25">
      <c r="A13" s="16">
        <f>'E.P.F.'!A19</f>
        <v>4</v>
      </c>
      <c r="B13" s="16" t="str">
        <f>'E.P.F.'!B19</f>
        <v>Tranchée sous surface minérale 0,60m de profondeur</v>
      </c>
      <c r="C13" s="16" t="str">
        <f>'E.P.F.'!C19</f>
        <v>ml</v>
      </c>
      <c r="D13" s="61">
        <v>43</v>
      </c>
      <c r="E13" s="25">
        <f>'E.P.F.'!D19</f>
        <v>0</v>
      </c>
      <c r="F13" s="25">
        <f t="shared" si="0"/>
        <v>0</v>
      </c>
    </row>
    <row r="14" spans="1:9" ht="19.899999999999999" customHeight="1" x14ac:dyDescent="0.25">
      <c r="A14" s="16">
        <f>'E.P.F.'!A21</f>
        <v>5</v>
      </c>
      <c r="B14" s="16" t="str">
        <f>'E.P.F.'!B21</f>
        <v>Programmateur à pile et module radio</v>
      </c>
      <c r="C14" s="16" t="str">
        <f>'E.P.F.'!C21</f>
        <v>u</v>
      </c>
      <c r="D14" s="61">
        <v>1</v>
      </c>
      <c r="E14" s="25">
        <f>'E.P.F.'!D21</f>
        <v>0</v>
      </c>
      <c r="F14" s="25">
        <f t="shared" si="0"/>
        <v>0</v>
      </c>
    </row>
    <row r="15" spans="1:9" ht="19.899999999999999" customHeight="1" x14ac:dyDescent="0.25">
      <c r="A15" s="16">
        <f>'E.P.F.'!A23</f>
        <v>6</v>
      </c>
      <c r="B15" s="16" t="str">
        <f>'E.P.F.'!B23</f>
        <v>Electrovanne 1,5"</v>
      </c>
      <c r="C15" s="79" t="str">
        <f>'E.P.F.'!C23</f>
        <v>u</v>
      </c>
      <c r="D15" s="61">
        <v>1</v>
      </c>
      <c r="E15" s="25">
        <f>'E.P.F.'!D23</f>
        <v>0</v>
      </c>
      <c r="F15" s="25">
        <f t="shared" ref="F15:F16" si="1">D15*E15</f>
        <v>0</v>
      </c>
    </row>
    <row r="16" spans="1:9" ht="19.899999999999999" customHeight="1" x14ac:dyDescent="0.25">
      <c r="A16" s="16">
        <f>'E.P.F.'!A25</f>
        <v>7</v>
      </c>
      <c r="B16" s="16" t="str">
        <f>'E.P.F.'!B25</f>
        <v>Regard PEHD pour électrovanne y compris réhausse</v>
      </c>
      <c r="C16" s="16" t="str">
        <f>'E.P.F.'!C25</f>
        <v>u</v>
      </c>
      <c r="D16" s="61">
        <v>1</v>
      </c>
      <c r="E16" s="25">
        <f>'E.P.F.'!D25</f>
        <v>0</v>
      </c>
      <c r="F16" s="25">
        <f t="shared" si="1"/>
        <v>0</v>
      </c>
    </row>
    <row r="17" spans="1:7" ht="19.899999999999999" customHeight="1" x14ac:dyDescent="0.25">
      <c r="A17" s="16">
        <f>'E.P.F.'!A27</f>
        <v>8</v>
      </c>
      <c r="B17" s="16" t="str">
        <f>'E.P.F.'!B27</f>
        <v>Réducteur de pression et filtre à tamis</v>
      </c>
      <c r="C17" s="79" t="str">
        <f>'E.P.F.'!C27</f>
        <v>u</v>
      </c>
      <c r="D17" s="61">
        <v>1</v>
      </c>
      <c r="E17" s="25">
        <f>'E.P.F.'!D27</f>
        <v>0</v>
      </c>
      <c r="F17" s="25">
        <f t="shared" ref="F17" si="2">D17*E17</f>
        <v>0</v>
      </c>
    </row>
    <row r="18" spans="1:7" ht="19.899999999999999" customHeight="1" x14ac:dyDescent="0.25">
      <c r="A18" s="16">
        <f>'E.P.F.'!A29</f>
        <v>9</v>
      </c>
      <c r="B18" s="16" t="str">
        <f>'E.P.F.'!B29</f>
        <v>Tuyaux goutte à goutte</v>
      </c>
      <c r="C18" s="16" t="str">
        <f>'E.P.F.'!C29</f>
        <v>ml</v>
      </c>
      <c r="D18" s="61">
        <v>266</v>
      </c>
      <c r="E18" s="25">
        <f>'E.P.F.'!D29</f>
        <v>0</v>
      </c>
      <c r="F18" s="25">
        <f t="shared" si="0"/>
        <v>0</v>
      </c>
    </row>
    <row r="19" spans="1:7" ht="19.899999999999999" customHeight="1" x14ac:dyDescent="0.25">
      <c r="A19" s="16">
        <f>'E.P.F.'!A31</f>
        <v>10</v>
      </c>
      <c r="B19" s="16" t="str">
        <f>'E.P.F.'!B31</f>
        <v>Couronne goutte à goutte pour arbres</v>
      </c>
      <c r="C19" s="16" t="str">
        <f>'E.P.F.'!C31</f>
        <v>u</v>
      </c>
      <c r="D19" s="61">
        <f>SUM(D32:D44)</f>
        <v>13</v>
      </c>
      <c r="E19" s="25">
        <f>'E.P.F.'!D31</f>
        <v>0</v>
      </c>
      <c r="F19" s="25">
        <f t="shared" si="0"/>
        <v>0</v>
      </c>
      <c r="G19" s="52"/>
    </row>
    <row r="20" spans="1:7" ht="19.899999999999999" customHeight="1" x14ac:dyDescent="0.25">
      <c r="A20" s="16">
        <f>'E.P.F.'!A33</f>
        <v>11</v>
      </c>
      <c r="B20" s="45" t="str">
        <f>'E.P.F.'!B33</f>
        <v>Canalisation arrosage PeHD</v>
      </c>
      <c r="C20" s="16"/>
      <c r="D20" s="61"/>
      <c r="E20" s="25"/>
      <c r="F20" s="25"/>
    </row>
    <row r="21" spans="1:7" ht="19.899999999999999" customHeight="1" x14ac:dyDescent="0.25">
      <c r="A21" s="16" t="str">
        <f>'E.P.F.'!A35</f>
        <v>11.1</v>
      </c>
      <c r="B21" s="96" t="str">
        <f>'E.P.F.'!B35</f>
        <v>Canalisation PeHD diamètre 50</v>
      </c>
      <c r="C21" s="16" t="str">
        <f>'E.P.F.'!C35</f>
        <v>ml</v>
      </c>
      <c r="D21" s="61">
        <v>65</v>
      </c>
      <c r="E21" s="25">
        <f>'E.P.F.'!D35</f>
        <v>0</v>
      </c>
      <c r="F21" s="25">
        <f t="shared" si="0"/>
        <v>0</v>
      </c>
    </row>
    <row r="22" spans="1:7" ht="19.899999999999999" customHeight="1" x14ac:dyDescent="0.25">
      <c r="A22" s="16" t="str">
        <f>'E.P.F.'!A36</f>
        <v>11.2</v>
      </c>
      <c r="B22" s="96" t="str">
        <f>'E.P.F.'!B36</f>
        <v>Canalisation PeHD diamètre 40</v>
      </c>
      <c r="C22" s="16" t="str">
        <f>'E.P.F.'!C36</f>
        <v>ml</v>
      </c>
      <c r="D22" s="61">
        <v>40</v>
      </c>
      <c r="E22" s="25">
        <f>'E.P.F.'!D36</f>
        <v>0</v>
      </c>
      <c r="F22" s="25">
        <f t="shared" si="0"/>
        <v>0</v>
      </c>
    </row>
    <row r="23" spans="1:7" ht="19.899999999999999" customHeight="1" x14ac:dyDescent="0.25">
      <c r="A23" s="16" t="str">
        <f>'E.P.F.'!A37</f>
        <v>11.3</v>
      </c>
      <c r="B23" s="96" t="str">
        <f>'E.P.F.'!B37</f>
        <v>Canalisation PeHD diamètre 32</v>
      </c>
      <c r="C23" s="16" t="str">
        <f>'E.P.F.'!C37</f>
        <v>ml</v>
      </c>
      <c r="D23" s="61">
        <v>71</v>
      </c>
      <c r="E23" s="25">
        <f>'E.P.F.'!D37</f>
        <v>0</v>
      </c>
      <c r="F23" s="25">
        <f t="shared" si="0"/>
        <v>0</v>
      </c>
    </row>
    <row r="24" spans="1:7" ht="19.899999999999999" customHeight="1" x14ac:dyDescent="0.25">
      <c r="A24" s="16">
        <f>'E.P.F.'!A38</f>
        <v>12</v>
      </c>
      <c r="B24" s="16" t="str">
        <f>'E.P.F.'!B38</f>
        <v>Fourreaux TPC diamètre 63</v>
      </c>
      <c r="C24" s="16" t="str">
        <f>'E.P.F.'!C38</f>
        <v>ml</v>
      </c>
      <c r="D24" s="61">
        <f>D13</f>
        <v>43</v>
      </c>
      <c r="E24" s="25">
        <f>'E.P.F.'!D38</f>
        <v>0</v>
      </c>
      <c r="F24" s="25">
        <f t="shared" si="0"/>
        <v>0</v>
      </c>
    </row>
    <row r="25" spans="1:7" ht="19.899999999999999" customHeight="1" x14ac:dyDescent="0.25">
      <c r="A25" s="16">
        <f>'E.P.F.'!A40</f>
        <v>13</v>
      </c>
      <c r="B25" s="16" t="str">
        <f>'E.P.F.'!B40</f>
        <v>Clapet vanne et regard</v>
      </c>
      <c r="C25" s="16" t="str">
        <f>'E.P.F.'!C40</f>
        <v>u</v>
      </c>
      <c r="D25" s="61">
        <v>1</v>
      </c>
      <c r="E25" s="25">
        <f>'E.P.F.'!D40</f>
        <v>0</v>
      </c>
      <c r="F25" s="25">
        <f t="shared" si="0"/>
        <v>0</v>
      </c>
    </row>
    <row r="26" spans="1:7" ht="19.899999999999999" customHeight="1" x14ac:dyDescent="0.25">
      <c r="A26" s="16">
        <f>'E.P.F.'!A42</f>
        <v>14</v>
      </c>
      <c r="B26" s="16" t="str">
        <f>'E.P.F.'!B42</f>
        <v>Essais, réglages et mise en route de l'arrosage intégré</v>
      </c>
      <c r="C26" s="16" t="str">
        <f>'E.P.F.'!C42</f>
        <v>fft</v>
      </c>
      <c r="D26" s="61">
        <v>1</v>
      </c>
      <c r="E26" s="25">
        <f>'E.P.F.'!D42</f>
        <v>0</v>
      </c>
      <c r="F26" s="25">
        <f>D26*E26</f>
        <v>0</v>
      </c>
    </row>
    <row r="27" spans="1:7" ht="19.899999999999999" customHeight="1" x14ac:dyDescent="0.25">
      <c r="A27" s="16">
        <f>'E.P.F.'!A44</f>
        <v>15</v>
      </c>
      <c r="B27" s="16" t="str">
        <f>'E.P.F.'!B44</f>
        <v>Fosses de plantation de 5m3</v>
      </c>
      <c r="C27" s="16" t="str">
        <f>'E.P.F.'!C44</f>
        <v>u</v>
      </c>
      <c r="D27" s="61">
        <f>D19</f>
        <v>13</v>
      </c>
      <c r="E27" s="25">
        <f>'E.P.F.'!D44</f>
        <v>0</v>
      </c>
      <c r="F27" s="25">
        <f>D27*E27</f>
        <v>0</v>
      </c>
    </row>
    <row r="28" spans="1:7" ht="19.899999999999999" customHeight="1" x14ac:dyDescent="0.25">
      <c r="A28" s="16">
        <f>'E.P.F.'!A46</f>
        <v>16</v>
      </c>
      <c r="B28" s="16" t="str">
        <f>'E.P.F.'!B46</f>
        <v>Apport de terre végétale</v>
      </c>
      <c r="C28" s="16" t="str">
        <f>'E.P.F.'!C46</f>
        <v>m3</v>
      </c>
      <c r="D28" s="61">
        <v>75</v>
      </c>
      <c r="E28" s="25">
        <f>'E.P.F.'!D46</f>
        <v>0</v>
      </c>
      <c r="F28" s="25">
        <f>D28*E28</f>
        <v>0</v>
      </c>
    </row>
    <row r="29" spans="1:7" ht="19.899999999999999" customHeight="1" x14ac:dyDescent="0.25">
      <c r="A29" s="16">
        <f>'E.P.F.'!A48</f>
        <v>17</v>
      </c>
      <c r="B29" s="16" t="str">
        <f>'E.P.F.'!B48</f>
        <v>Apport des matériaux et confection d'un mélange terre-pierre</v>
      </c>
      <c r="C29" s="16" t="str">
        <f>'E.P.F.'!C48</f>
        <v>m3</v>
      </c>
      <c r="D29" s="61">
        <v>20</v>
      </c>
      <c r="E29" s="25">
        <f>'E.P.F.'!D48</f>
        <v>0</v>
      </c>
      <c r="F29" s="25">
        <f t="shared" si="0"/>
        <v>0</v>
      </c>
    </row>
    <row r="30" spans="1:7" ht="19.899999999999999" customHeight="1" x14ac:dyDescent="0.25">
      <c r="A30" s="16">
        <f>'E.P.F.'!A50</f>
        <v>18</v>
      </c>
      <c r="B30" s="16" t="str">
        <f>'E.P.F.'!B50</f>
        <v>Préparation du sol et amendement organique</v>
      </c>
      <c r="C30" s="16" t="str">
        <f>'E.P.F.'!C50</f>
        <v>m2</v>
      </c>
      <c r="D30" s="61">
        <v>170</v>
      </c>
      <c r="E30" s="25">
        <f>'E.P.F.'!D50</f>
        <v>0</v>
      </c>
      <c r="F30" s="25">
        <f t="shared" si="0"/>
        <v>0</v>
      </c>
    </row>
    <row r="31" spans="1:7" ht="19.899999999999999" customHeight="1" x14ac:dyDescent="0.25">
      <c r="A31" s="16">
        <f>'E.P.F.'!A52</f>
        <v>19</v>
      </c>
      <c r="B31" s="45" t="str">
        <f>'E.P.F.'!B52</f>
        <v>Arbre</v>
      </c>
      <c r="C31" s="16"/>
      <c r="D31" s="61"/>
      <c r="E31" s="25"/>
      <c r="F31" s="25"/>
    </row>
    <row r="32" spans="1:7" ht="19.899999999999999" customHeight="1" x14ac:dyDescent="0.25">
      <c r="A32" s="16" t="str">
        <f>'E.P.F.'!A54</f>
        <v>19.1</v>
      </c>
      <c r="B32" s="96" t="str">
        <f>'E.P.F.'!B54</f>
        <v>Acer campestre tige 20/25 motte, 3/4xtr</v>
      </c>
      <c r="C32" s="16" t="str">
        <f>'E.P.F.'!C54</f>
        <v>u</v>
      </c>
      <c r="D32" s="61">
        <v>0</v>
      </c>
      <c r="E32" s="25">
        <f>'E.P.F.'!D54</f>
        <v>0</v>
      </c>
      <c r="F32" s="25">
        <f t="shared" si="0"/>
        <v>0</v>
      </c>
    </row>
    <row r="33" spans="1:6" ht="19.899999999999999" customHeight="1" x14ac:dyDescent="0.25">
      <c r="A33" s="16" t="str">
        <f>'E.P.F.'!A55</f>
        <v>19.2</v>
      </c>
      <c r="B33" s="96" t="str">
        <f>'E.P.F.'!B55</f>
        <v>Celtis australis tige 20/25 en motte, 3/4xtr</v>
      </c>
      <c r="C33" s="16" t="str">
        <f>'E.P.F.'!C55</f>
        <v>u</v>
      </c>
      <c r="D33" s="61">
        <v>0</v>
      </c>
      <c r="E33" s="25">
        <f>'E.P.F.'!D55</f>
        <v>0</v>
      </c>
      <c r="F33" s="25">
        <f t="shared" si="0"/>
        <v>0</v>
      </c>
    </row>
    <row r="34" spans="1:6" ht="19.899999999999999" customHeight="1" x14ac:dyDescent="0.25">
      <c r="A34" s="16" t="str">
        <f>'E.P.F.'!A56</f>
        <v>19.3</v>
      </c>
      <c r="B34" s="96" t="str">
        <f>'E.P.F.'!B56</f>
        <v>Cersis siliquastrum tige 20/25 en motte, 3/4xtr</v>
      </c>
      <c r="C34" s="16" t="str">
        <f>'E.P.F.'!C56</f>
        <v>u</v>
      </c>
      <c r="D34" s="61">
        <v>0</v>
      </c>
      <c r="E34" s="25">
        <f>'E.P.F.'!D56</f>
        <v>0</v>
      </c>
      <c r="F34" s="25">
        <f t="shared" si="0"/>
        <v>0</v>
      </c>
    </row>
    <row r="35" spans="1:6" s="97" customFormat="1" ht="19.899999999999999" customHeight="1" x14ac:dyDescent="0.25">
      <c r="A35" s="98" t="str">
        <f>'E.P.F.'!A57</f>
        <v>19.4</v>
      </c>
      <c r="B35" s="96" t="str">
        <f>'E.P.F.'!B57</f>
        <v>Ficus carica demi-tige 15/16 conteneur ou motte grillagée</v>
      </c>
      <c r="C35" s="98" t="str">
        <f>'E.P.F.'!C57</f>
        <v>u</v>
      </c>
      <c r="D35" s="61">
        <v>1</v>
      </c>
      <c r="E35" s="25">
        <f>'E.P.F.'!D57</f>
        <v>0</v>
      </c>
      <c r="F35" s="25">
        <f t="shared" ref="F35:F36" si="3">D35*E35</f>
        <v>0</v>
      </c>
    </row>
    <row r="36" spans="1:6" s="97" customFormat="1" ht="19.899999999999999" customHeight="1" x14ac:dyDescent="0.25">
      <c r="A36" s="98" t="str">
        <f>'E.P.F.'!A58</f>
        <v>19.5</v>
      </c>
      <c r="B36" s="96" t="str">
        <f>'E.P.F.'!B58</f>
        <v>Fraxinus exelsior tige 20/25 en motte, 3/4xtr</v>
      </c>
      <c r="C36" s="98" t="str">
        <f>'E.P.F.'!C58</f>
        <v>u</v>
      </c>
      <c r="D36" s="61">
        <v>1</v>
      </c>
      <c r="E36" s="25">
        <f>'E.P.F.'!D58</f>
        <v>0</v>
      </c>
      <c r="F36" s="25">
        <f t="shared" si="3"/>
        <v>0</v>
      </c>
    </row>
    <row r="37" spans="1:6" ht="19.899999999999999" customHeight="1" x14ac:dyDescent="0.25">
      <c r="A37" s="16" t="str">
        <f>'E.P.F.'!A59</f>
        <v>19.6</v>
      </c>
      <c r="B37" s="96" t="str">
        <f>'E.P.F.'!B59</f>
        <v>Koelreuteria paniculata tige 20/25 en motte, 3/4xtr</v>
      </c>
      <c r="C37" s="16" t="str">
        <f>'E.P.F.'!C59</f>
        <v>u</v>
      </c>
      <c r="D37" s="61">
        <v>0</v>
      </c>
      <c r="E37" s="25">
        <f>'E.P.F.'!D59</f>
        <v>0</v>
      </c>
      <c r="F37" s="25">
        <f t="shared" si="0"/>
        <v>0</v>
      </c>
    </row>
    <row r="38" spans="1:6" ht="19.899999999999999" customHeight="1" x14ac:dyDescent="0.25">
      <c r="A38" s="16" t="str">
        <f>'E.P.F.'!A60</f>
        <v>19.7</v>
      </c>
      <c r="B38" s="96" t="str">
        <f>'E.P.F.'!B60</f>
        <v>Prunus avium tige 20/25 en motte, 3/4xtr</v>
      </c>
      <c r="C38" s="16" t="str">
        <f>'E.P.F.'!C60</f>
        <v>u</v>
      </c>
      <c r="D38" s="61">
        <v>2</v>
      </c>
      <c r="E38" s="25">
        <f>'E.P.F.'!D60</f>
        <v>0</v>
      </c>
      <c r="F38" s="25">
        <f t="shared" si="0"/>
        <v>0</v>
      </c>
    </row>
    <row r="39" spans="1:6" ht="19.899999999999999" customHeight="1" x14ac:dyDescent="0.25">
      <c r="A39" s="16" t="str">
        <f>'E.P.F.'!A61</f>
        <v>19.8</v>
      </c>
      <c r="B39" s="96" t="str">
        <f>'E.P.F.'!B61</f>
        <v>Quercus ilex tige 20/25 en motte, 3/4xtr</v>
      </c>
      <c r="C39" s="16" t="str">
        <f>'E.P.F.'!C61</f>
        <v>u</v>
      </c>
      <c r="D39" s="61">
        <v>1</v>
      </c>
      <c r="E39" s="25">
        <f>'E.P.F.'!D61</f>
        <v>0</v>
      </c>
      <c r="F39" s="25">
        <f t="shared" si="0"/>
        <v>0</v>
      </c>
    </row>
    <row r="40" spans="1:6" ht="19.899999999999999" customHeight="1" x14ac:dyDescent="0.25">
      <c r="A40" s="16" t="str">
        <f>'E.P.F.'!A62</f>
        <v>19.9</v>
      </c>
      <c r="B40" s="96" t="str">
        <f>'E.P.F.'!B62</f>
        <v>Quercus petraea tige 20/25 en motte, 3/4xtr</v>
      </c>
      <c r="C40" s="16" t="str">
        <f>'E.P.F.'!C62</f>
        <v>u</v>
      </c>
      <c r="D40" s="61">
        <v>1</v>
      </c>
      <c r="E40" s="25">
        <f>'E.P.F.'!D62</f>
        <v>0</v>
      </c>
      <c r="F40" s="25">
        <f t="shared" si="0"/>
        <v>0</v>
      </c>
    </row>
    <row r="41" spans="1:6" ht="19.899999999999999" customHeight="1" x14ac:dyDescent="0.25">
      <c r="A41" s="16" t="str">
        <f>'E.P.F.'!A63</f>
        <v>19.10</v>
      </c>
      <c r="B41" s="96" t="str">
        <f>'E.P.F.'!B63</f>
        <v>Sophora japonica tige  20/25 en motte, 3/4xtr</v>
      </c>
      <c r="C41" s="16" t="str">
        <f>'E.P.F.'!C63</f>
        <v>u</v>
      </c>
      <c r="D41" s="61">
        <v>1</v>
      </c>
      <c r="E41" s="25">
        <f>'E.P.F.'!D63</f>
        <v>0</v>
      </c>
      <c r="F41" s="25">
        <f t="shared" si="0"/>
        <v>0</v>
      </c>
    </row>
    <row r="42" spans="1:6" ht="19.899999999999999" customHeight="1" x14ac:dyDescent="0.25">
      <c r="A42" s="16" t="str">
        <f>'E.P.F.'!A64</f>
        <v>19.11</v>
      </c>
      <c r="B42" s="96" t="str">
        <f>'E.P.F.'!B64</f>
        <v>Sorbus aria tige 20/25 en motte, 3/4xtr</v>
      </c>
      <c r="C42" s="16" t="str">
        <f>'E.P.F.'!C64</f>
        <v>u</v>
      </c>
      <c r="D42" s="61">
        <v>0</v>
      </c>
      <c r="E42" s="25">
        <f>'E.P.F.'!D64</f>
        <v>0</v>
      </c>
      <c r="F42" s="25">
        <f t="shared" si="0"/>
        <v>0</v>
      </c>
    </row>
    <row r="43" spans="1:6" ht="19.899999999999999" customHeight="1" x14ac:dyDescent="0.25">
      <c r="A43" s="98" t="str">
        <f>'E.P.F.'!A65</f>
        <v>19.12</v>
      </c>
      <c r="B43" s="96" t="str">
        <f>'E.P.F.'!B65</f>
        <v>Sorbus aucuparia tige 20/25 en motte, 3/4xtr</v>
      </c>
      <c r="C43" s="98" t="str">
        <f>'E.P.F.'!C65</f>
        <v>u</v>
      </c>
      <c r="D43" s="61">
        <v>1</v>
      </c>
      <c r="E43" s="25">
        <f>'E.P.F.'!D65</f>
        <v>0</v>
      </c>
      <c r="F43" s="25">
        <f t="shared" si="0"/>
        <v>0</v>
      </c>
    </row>
    <row r="44" spans="1:6" s="97" customFormat="1" ht="19.899999999999999" customHeight="1" x14ac:dyDescent="0.25">
      <c r="A44" s="98" t="str">
        <f>'E.P.F.'!A66</f>
        <v>19.13</v>
      </c>
      <c r="B44" s="96" t="str">
        <f>'E.P.F.'!B66</f>
        <v>Tilia henryana tige 20/25 en motte, 3/4xtr</v>
      </c>
      <c r="C44" s="98" t="str">
        <f>'E.P.F.'!C66</f>
        <v>u</v>
      </c>
      <c r="D44" s="61">
        <v>5</v>
      </c>
      <c r="E44" s="25">
        <f>'E.P.F.'!D66</f>
        <v>0</v>
      </c>
      <c r="F44" s="25">
        <f t="shared" si="0"/>
        <v>0</v>
      </c>
    </row>
    <row r="45" spans="1:6" ht="19.899999999999999" customHeight="1" x14ac:dyDescent="0.25">
      <c r="A45" s="16">
        <f>'E.P.F.'!A67</f>
        <v>20</v>
      </c>
      <c r="B45" s="45" t="str">
        <f>'E.P.F.'!B67</f>
        <v>Plantes grimpantes</v>
      </c>
      <c r="C45" s="16"/>
      <c r="D45" s="61"/>
      <c r="E45" s="25"/>
      <c r="F45" s="25"/>
    </row>
    <row r="46" spans="1:6" ht="19.899999999999999" customHeight="1" x14ac:dyDescent="0.25">
      <c r="A46" s="16" t="str">
        <f>'E.P.F.'!A69</f>
        <v>20.1</v>
      </c>
      <c r="B46" s="96" t="str">
        <f>'E.P.F.'!B69</f>
        <v>Actinidia deliciosa - conteneur 5l</v>
      </c>
      <c r="C46" s="16" t="str">
        <f>'E.P.F.'!C69</f>
        <v>u</v>
      </c>
      <c r="D46" s="61">
        <v>4</v>
      </c>
      <c r="E46" s="25">
        <f>'E.P.F.'!D69</f>
        <v>0</v>
      </c>
      <c r="F46" s="25">
        <f t="shared" ref="F46:F78" si="4">D46*E46</f>
        <v>0</v>
      </c>
    </row>
    <row r="47" spans="1:6" ht="19.899999999999999" customHeight="1" x14ac:dyDescent="0.25">
      <c r="A47" s="16" t="str">
        <f>'E.P.F.'!A70</f>
        <v>20.2</v>
      </c>
      <c r="B47" s="96" t="str">
        <f>'E.P.F.'!B70</f>
        <v>Campsis grandiflora - conteneur 5l</v>
      </c>
      <c r="C47" s="16" t="str">
        <f>'E.P.F.'!C70</f>
        <v>u</v>
      </c>
      <c r="D47" s="61"/>
      <c r="E47" s="25">
        <f>'E.P.F.'!D70</f>
        <v>0</v>
      </c>
      <c r="F47" s="25">
        <f t="shared" si="4"/>
        <v>0</v>
      </c>
    </row>
    <row r="48" spans="1:6" ht="19.899999999999999" customHeight="1" x14ac:dyDescent="0.25">
      <c r="A48" s="16" t="str">
        <f>'E.P.F.'!A71</f>
        <v>20.3</v>
      </c>
      <c r="B48" s="96" t="str">
        <f>'E.P.F.'!B71</f>
        <v>Lonicera periclymenum - conteneur 5l</v>
      </c>
      <c r="C48" s="16" t="str">
        <f>'E.P.F.'!C71</f>
        <v>u</v>
      </c>
      <c r="D48" s="61">
        <v>2</v>
      </c>
      <c r="E48" s="25">
        <f>'E.P.F.'!D71</f>
        <v>0</v>
      </c>
      <c r="F48" s="25">
        <f t="shared" si="4"/>
        <v>0</v>
      </c>
    </row>
    <row r="49" spans="1:6" ht="19.899999999999999" customHeight="1" x14ac:dyDescent="0.25">
      <c r="A49" s="16" t="str">
        <f>'E.P.F.'!A72</f>
        <v>20.4</v>
      </c>
      <c r="B49" s="96" t="str">
        <f>'E.P.F.'!B72</f>
        <v>Passiflora caerulea - conteneur 5l</v>
      </c>
      <c r="C49" s="16" t="str">
        <f>'E.P.F.'!C72</f>
        <v>u</v>
      </c>
      <c r="D49" s="61">
        <v>0</v>
      </c>
      <c r="E49" s="25">
        <f>'E.P.F.'!D72</f>
        <v>0</v>
      </c>
      <c r="F49" s="25">
        <f t="shared" si="4"/>
        <v>0</v>
      </c>
    </row>
    <row r="50" spans="1:6" ht="19.899999999999999" customHeight="1" x14ac:dyDescent="0.25">
      <c r="A50" s="16" t="str">
        <f>'E.P.F.'!A73</f>
        <v>20.5</v>
      </c>
      <c r="B50" s="96" t="str">
        <f>'E.P.F.'!B73</f>
        <v>Rosa banksiae - conteneur 5l</v>
      </c>
      <c r="C50" s="16" t="str">
        <f>'E.P.F.'!C73</f>
        <v>u</v>
      </c>
      <c r="D50" s="61">
        <v>2</v>
      </c>
      <c r="E50" s="25">
        <f>'E.P.F.'!D73</f>
        <v>0</v>
      </c>
      <c r="F50" s="25">
        <f t="shared" si="4"/>
        <v>0</v>
      </c>
    </row>
    <row r="51" spans="1:6" s="97" customFormat="1" ht="19.899999999999999" customHeight="1" x14ac:dyDescent="0.25">
      <c r="A51" s="98" t="str">
        <f>'E.P.F.'!A74</f>
        <v>20.6</v>
      </c>
      <c r="B51" s="96" t="str">
        <f>'E.P.F.'!B74</f>
        <v>Solanum laxum - conteneur 5l</v>
      </c>
      <c r="C51" s="98" t="str">
        <f>'E.P.F.'!C74</f>
        <v>u</v>
      </c>
      <c r="D51" s="61">
        <v>0</v>
      </c>
      <c r="E51" s="25">
        <f>'E.P.F.'!D74</f>
        <v>0</v>
      </c>
      <c r="F51" s="25">
        <f t="shared" si="4"/>
        <v>0</v>
      </c>
    </row>
    <row r="52" spans="1:6" s="97" customFormat="1" ht="19.899999999999999" customHeight="1" x14ac:dyDescent="0.25">
      <c r="A52" s="98" t="str">
        <f>'E.P.F.'!A75</f>
        <v>20.7</v>
      </c>
      <c r="B52" s="96" t="str">
        <f>'E.P.F.'!B75</f>
        <v>Tracheospermum jasminoides - conteneur 5l</v>
      </c>
      <c r="C52" s="98" t="str">
        <f>'E.P.F.'!C75</f>
        <v>u</v>
      </c>
      <c r="D52" s="61"/>
      <c r="E52" s="25">
        <f>'E.P.F.'!D75</f>
        <v>0</v>
      </c>
      <c r="F52" s="25">
        <f t="shared" si="4"/>
        <v>0</v>
      </c>
    </row>
    <row r="53" spans="1:6" s="97" customFormat="1" ht="19.899999999999999" customHeight="1" x14ac:dyDescent="0.25">
      <c r="A53" s="98" t="str">
        <f>'E.P.F.'!A76</f>
        <v>20.8</v>
      </c>
      <c r="B53" s="96" t="str">
        <f>'E.P.F.'!B76</f>
        <v>Vitis vinifera - conteneur 5l</v>
      </c>
      <c r="C53" s="98" t="str">
        <f>'E.P.F.'!C76</f>
        <v>u</v>
      </c>
      <c r="D53" s="61">
        <v>2</v>
      </c>
      <c r="E53" s="25">
        <f>'E.P.F.'!D76</f>
        <v>0</v>
      </c>
      <c r="F53" s="25">
        <f t="shared" si="4"/>
        <v>0</v>
      </c>
    </row>
    <row r="54" spans="1:6" s="97" customFormat="1" ht="19.899999999999999" customHeight="1" x14ac:dyDescent="0.25">
      <c r="A54" s="98">
        <f>'E.P.F.'!A77</f>
        <v>21</v>
      </c>
      <c r="B54" s="100" t="str">
        <f>'E.P.F.'!B77</f>
        <v>Massif type 1</v>
      </c>
      <c r="C54" s="98"/>
      <c r="D54" s="61"/>
      <c r="E54" s="25"/>
      <c r="F54" s="25"/>
    </row>
    <row r="55" spans="1:6" s="97" customFormat="1" ht="19.899999999999999" customHeight="1" x14ac:dyDescent="0.25">
      <c r="A55" s="98" t="str">
        <f>'E.P.F.'!A79</f>
        <v>21.1</v>
      </c>
      <c r="B55" s="96" t="str">
        <f>'E.P.F.'!B79</f>
        <v>Helichrysum italicum C3</v>
      </c>
      <c r="C55" s="98" t="str">
        <f>'E.P.F.'!C79</f>
        <v>u</v>
      </c>
      <c r="D55" s="61">
        <v>11</v>
      </c>
      <c r="E55" s="25">
        <f>'E.P.F.'!D79</f>
        <v>0</v>
      </c>
      <c r="F55" s="25">
        <f t="shared" ref="F55:F58" si="5">D55*E55</f>
        <v>0</v>
      </c>
    </row>
    <row r="56" spans="1:6" s="97" customFormat="1" ht="19.899999999999999" customHeight="1" x14ac:dyDescent="0.25">
      <c r="A56" s="98" t="str">
        <f>'E.P.F.'!A80</f>
        <v>21.2</v>
      </c>
      <c r="B56" s="96" t="str">
        <f>'E.P.F.'!B80</f>
        <v>Lavandula angustifolia C3</v>
      </c>
      <c r="C56" s="98" t="str">
        <f>'E.P.F.'!C80</f>
        <v>u</v>
      </c>
      <c r="D56" s="61">
        <v>19</v>
      </c>
      <c r="E56" s="25">
        <f>'E.P.F.'!D80</f>
        <v>0</v>
      </c>
      <c r="F56" s="25">
        <f t="shared" si="5"/>
        <v>0</v>
      </c>
    </row>
    <row r="57" spans="1:6" s="97" customFormat="1" ht="19.899999999999999" customHeight="1" x14ac:dyDescent="0.25">
      <c r="A57" s="98" t="str">
        <f>'E.P.F.'!A81</f>
        <v>21.3</v>
      </c>
      <c r="B57" s="96" t="str">
        <f>'E.P.F.'!B81</f>
        <v>Origanum vulgare G9</v>
      </c>
      <c r="C57" s="98" t="str">
        <f>'E.P.F.'!C81</f>
        <v>u</v>
      </c>
      <c r="D57" s="61">
        <v>22</v>
      </c>
      <c r="E57" s="25">
        <f>'E.P.F.'!D81</f>
        <v>0</v>
      </c>
      <c r="F57" s="25">
        <f t="shared" si="5"/>
        <v>0</v>
      </c>
    </row>
    <row r="58" spans="1:6" s="97" customFormat="1" ht="19.899999999999999" customHeight="1" x14ac:dyDescent="0.25">
      <c r="A58" s="98" t="str">
        <f>'E.P.F.'!A82</f>
        <v>21.4</v>
      </c>
      <c r="B58" s="96" t="str">
        <f>'E.P.F.'!B82</f>
        <v>Salvia rosmarinus C3</v>
      </c>
      <c r="C58" s="98" t="str">
        <f>'E.P.F.'!C82</f>
        <v>u</v>
      </c>
      <c r="D58" s="61">
        <v>9</v>
      </c>
      <c r="E58" s="25">
        <f>'E.P.F.'!D82</f>
        <v>0</v>
      </c>
      <c r="F58" s="25">
        <f t="shared" si="5"/>
        <v>0</v>
      </c>
    </row>
    <row r="59" spans="1:6" ht="19.899999999999999" customHeight="1" x14ac:dyDescent="0.25">
      <c r="A59" s="16" t="str">
        <f>'E.P.F.'!A83</f>
        <v>21.5</v>
      </c>
      <c r="B59" s="96" t="str">
        <f>'E.P.F.'!B83</f>
        <v>Satureja montana G9</v>
      </c>
      <c r="C59" s="98" t="str">
        <f>'E.P.F.'!C83</f>
        <v>u</v>
      </c>
      <c r="D59" s="61">
        <v>22</v>
      </c>
      <c r="E59" s="25">
        <f>'E.P.F.'!D83</f>
        <v>0</v>
      </c>
      <c r="F59" s="25">
        <f t="shared" si="4"/>
        <v>0</v>
      </c>
    </row>
    <row r="60" spans="1:6" s="97" customFormat="1" ht="19.899999999999999" customHeight="1" x14ac:dyDescent="0.25">
      <c r="A60" s="98" t="str">
        <f>'E.P.F.'!A84</f>
        <v>21.6</v>
      </c>
      <c r="B60" s="96" t="str">
        <f>'E.P.F.'!B84</f>
        <v>Thymus vulgaris G9</v>
      </c>
      <c r="C60" s="98" t="str">
        <f>'E.P.F.'!C84</f>
        <v>u</v>
      </c>
      <c r="D60" s="61">
        <v>22</v>
      </c>
      <c r="E60" s="25">
        <f>'E.P.F.'!D84</f>
        <v>0</v>
      </c>
      <c r="F60" s="25">
        <f t="shared" ref="F60:F77" si="6">D60*E60</f>
        <v>0</v>
      </c>
    </row>
    <row r="61" spans="1:6" s="97" customFormat="1" ht="19.899999999999999" customHeight="1" x14ac:dyDescent="0.25">
      <c r="A61" s="98">
        <f>'E.P.F.'!A85</f>
        <v>22</v>
      </c>
      <c r="B61" s="100" t="str">
        <f>'E.P.F.'!B85</f>
        <v>Massif type 2</v>
      </c>
      <c r="C61" s="98"/>
      <c r="D61" s="61"/>
      <c r="E61" s="25"/>
      <c r="F61" s="25"/>
    </row>
    <row r="62" spans="1:6" s="97" customFormat="1" ht="19.899999999999999" customHeight="1" x14ac:dyDescent="0.25">
      <c r="A62" s="98" t="str">
        <f>'E.P.F.'!A87</f>
        <v>22.1</v>
      </c>
      <c r="B62" s="96" t="str">
        <f>'E.P.F.'!B87</f>
        <v>Alcea rosa G9</v>
      </c>
      <c r="C62" s="98" t="str">
        <f>'E.P.F.'!C87</f>
        <v>u</v>
      </c>
      <c r="D62" s="61">
        <v>31</v>
      </c>
      <c r="E62" s="25">
        <f>'E.P.F.'!D87</f>
        <v>0</v>
      </c>
      <c r="F62" s="25">
        <f t="shared" si="6"/>
        <v>0</v>
      </c>
    </row>
    <row r="63" spans="1:6" s="97" customFormat="1" ht="19.899999999999999" customHeight="1" x14ac:dyDescent="0.25">
      <c r="A63" s="98" t="str">
        <f>'E.P.F.'!A88</f>
        <v>22.2</v>
      </c>
      <c r="B63" s="96" t="str">
        <f>'E.P.F.'!B88</f>
        <v>Salvia leucantha C3</v>
      </c>
      <c r="C63" s="98" t="str">
        <f>'E.P.F.'!C88</f>
        <v>u</v>
      </c>
      <c r="D63" s="61">
        <v>12</v>
      </c>
      <c r="E63" s="25">
        <f>'E.P.F.'!D88</f>
        <v>0</v>
      </c>
      <c r="F63" s="25">
        <f t="shared" si="6"/>
        <v>0</v>
      </c>
    </row>
    <row r="64" spans="1:6" s="97" customFormat="1" ht="19.899999999999999" customHeight="1" x14ac:dyDescent="0.25">
      <c r="A64" s="98" t="str">
        <f>'E.P.F.'!A89</f>
        <v>22.3</v>
      </c>
      <c r="B64" s="96" t="str">
        <f>'E.P.F.'!B89</f>
        <v>Stipa tenuissima C3</v>
      </c>
      <c r="C64" s="98" t="str">
        <f>'E.P.F.'!C89</f>
        <v>u</v>
      </c>
      <c r="D64" s="61">
        <v>35</v>
      </c>
      <c r="E64" s="25">
        <f>'E.P.F.'!D89</f>
        <v>0</v>
      </c>
      <c r="F64" s="25">
        <f t="shared" si="6"/>
        <v>0</v>
      </c>
    </row>
    <row r="65" spans="1:6" ht="19.899999999999999" customHeight="1" x14ac:dyDescent="0.25">
      <c r="A65" s="16">
        <f>'E.P.F.'!A90</f>
        <v>23</v>
      </c>
      <c r="B65" s="100" t="str">
        <f>'E.P.F.'!B90</f>
        <v>Massif type 3</v>
      </c>
      <c r="C65" s="98"/>
      <c r="D65" s="61">
        <v>0</v>
      </c>
      <c r="E65" s="25"/>
      <c r="F65" s="25"/>
    </row>
    <row r="66" spans="1:6" s="97" customFormat="1" ht="19.899999999999999" customHeight="1" x14ac:dyDescent="0.25">
      <c r="A66" s="98" t="str">
        <f>'E.P.F.'!A92</f>
        <v>23.1</v>
      </c>
      <c r="B66" s="96" t="str">
        <f>'E.P.F.'!B92</f>
        <v>Hedera colchica C3</v>
      </c>
      <c r="C66" s="98" t="str">
        <f>'E.P.F.'!C92</f>
        <v>u</v>
      </c>
      <c r="D66" s="61">
        <v>6</v>
      </c>
      <c r="E66" s="25">
        <f>'E.P.F.'!D92</f>
        <v>0</v>
      </c>
      <c r="F66" s="25">
        <f t="shared" si="6"/>
        <v>0</v>
      </c>
    </row>
    <row r="67" spans="1:6" s="97" customFormat="1" ht="19.899999999999999" customHeight="1" x14ac:dyDescent="0.25">
      <c r="A67" s="98" t="str">
        <f>'E.P.F.'!A93</f>
        <v>23.2</v>
      </c>
      <c r="B67" s="96" t="str">
        <f>'E.P.F.'!B93</f>
        <v>Bergeria cordifolia G9</v>
      </c>
      <c r="C67" s="98" t="str">
        <f>'E.P.F.'!C93</f>
        <v>u</v>
      </c>
      <c r="D67" s="61">
        <v>20</v>
      </c>
      <c r="E67" s="25">
        <f>'E.P.F.'!D93</f>
        <v>0</v>
      </c>
      <c r="F67" s="25">
        <f t="shared" si="6"/>
        <v>0</v>
      </c>
    </row>
    <row r="68" spans="1:6" ht="19.899999999999999" customHeight="1" x14ac:dyDescent="0.25">
      <c r="A68" s="16">
        <f>'E.P.F.'!A94</f>
        <v>24</v>
      </c>
      <c r="B68" s="100" t="str">
        <f>'E.P.F.'!B94</f>
        <v>Massif type 4</v>
      </c>
      <c r="C68" s="98"/>
      <c r="D68" s="61">
        <v>0</v>
      </c>
      <c r="E68" s="25"/>
      <c r="F68" s="25"/>
    </row>
    <row r="69" spans="1:6" ht="19.899999999999999" customHeight="1" x14ac:dyDescent="0.25">
      <c r="A69" s="98" t="str">
        <f>'E.P.F.'!A96</f>
        <v>24.1</v>
      </c>
      <c r="B69" s="96" t="str">
        <f>'E.P.F.'!B96</f>
        <v>Centranthus ruber C3</v>
      </c>
      <c r="C69" s="98" t="str">
        <f>'E.P.F.'!C96</f>
        <v>u</v>
      </c>
      <c r="D69" s="61">
        <v>5</v>
      </c>
      <c r="E69" s="25">
        <f>'E.P.F.'!D96</f>
        <v>0</v>
      </c>
      <c r="F69" s="25">
        <f t="shared" si="6"/>
        <v>0</v>
      </c>
    </row>
    <row r="70" spans="1:6" ht="19.899999999999999" customHeight="1" x14ac:dyDescent="0.25">
      <c r="A70" s="98" t="str">
        <f>'E.P.F.'!A97</f>
        <v>24.2</v>
      </c>
      <c r="B70" s="96" t="str">
        <f>'E.P.F.'!B97</f>
        <v>Cerastium tomentosum G9</v>
      </c>
      <c r="C70" s="98" t="str">
        <f>'E.P.F.'!C97</f>
        <v>u</v>
      </c>
      <c r="D70" s="61">
        <v>18</v>
      </c>
      <c r="E70" s="25">
        <f>'E.P.F.'!D97</f>
        <v>0</v>
      </c>
      <c r="F70" s="25">
        <f t="shared" si="6"/>
        <v>0</v>
      </c>
    </row>
    <row r="71" spans="1:6" ht="19.899999999999999" customHeight="1" x14ac:dyDescent="0.25">
      <c r="A71" s="98" t="str">
        <f>'E.P.F.'!A98</f>
        <v>24.3</v>
      </c>
      <c r="B71" s="96" t="str">
        <f>'E.P.F.'!B98</f>
        <v>Cistus albidus C3</v>
      </c>
      <c r="C71" s="98" t="str">
        <f>'E.P.F.'!C98</f>
        <v>u</v>
      </c>
      <c r="D71" s="61">
        <v>6</v>
      </c>
      <c r="E71" s="25">
        <f>'E.P.F.'!D98</f>
        <v>0</v>
      </c>
      <c r="F71" s="25">
        <f t="shared" si="6"/>
        <v>0</v>
      </c>
    </row>
    <row r="72" spans="1:6" s="97" customFormat="1" ht="19.899999999999999" customHeight="1" x14ac:dyDescent="0.25">
      <c r="A72" s="98" t="str">
        <f>'E.P.F.'!A99</f>
        <v>24.4</v>
      </c>
      <c r="B72" s="96" t="str">
        <f>'E.P.F.'!B99</f>
        <v>Iberis sempervirens C3</v>
      </c>
      <c r="C72" s="98" t="str">
        <f>'E.P.F.'!C99</f>
        <v>u</v>
      </c>
      <c r="D72" s="61">
        <v>18</v>
      </c>
      <c r="E72" s="25">
        <f>'E.P.F.'!D99</f>
        <v>0</v>
      </c>
      <c r="F72" s="25">
        <f t="shared" si="6"/>
        <v>0</v>
      </c>
    </row>
    <row r="73" spans="1:6" s="97" customFormat="1" ht="19.899999999999999" customHeight="1" x14ac:dyDescent="0.25">
      <c r="A73" s="98" t="str">
        <f>'E.P.F.'!A100</f>
        <v>24.5</v>
      </c>
      <c r="B73" s="96" t="str">
        <f>'E.P.F.'!B100</f>
        <v>Perovskia atriplicifolia C3</v>
      </c>
      <c r="C73" s="98" t="str">
        <f>'E.P.F.'!C100</f>
        <v>u</v>
      </c>
      <c r="D73" s="61">
        <v>9</v>
      </c>
      <c r="E73" s="25">
        <f>'E.P.F.'!D100</f>
        <v>0</v>
      </c>
      <c r="F73" s="25">
        <f t="shared" si="6"/>
        <v>0</v>
      </c>
    </row>
    <row r="74" spans="1:6" s="97" customFormat="1" ht="19.899999999999999" customHeight="1" x14ac:dyDescent="0.25">
      <c r="A74" s="98" t="str">
        <f>'E.P.F.'!A101</f>
        <v>24.6</v>
      </c>
      <c r="B74" s="96" t="str">
        <f>'E.P.F.'!B101</f>
        <v>Santolina chamaecyparissus C3</v>
      </c>
      <c r="C74" s="98" t="str">
        <f>'E.P.F.'!C101</f>
        <v>u</v>
      </c>
      <c r="D74" s="61">
        <v>6</v>
      </c>
      <c r="E74" s="25">
        <f>'E.P.F.'!D101</f>
        <v>0</v>
      </c>
      <c r="F74" s="25">
        <f t="shared" si="6"/>
        <v>0</v>
      </c>
    </row>
    <row r="75" spans="1:6" s="97" customFormat="1" ht="19.899999999999999" customHeight="1" x14ac:dyDescent="0.25">
      <c r="A75" s="98" t="str">
        <f>'E.P.F.'!A102</f>
        <v>24.7</v>
      </c>
      <c r="B75" s="96" t="str">
        <f>'E.P.F.'!B102</f>
        <v>Stachys lanata C3</v>
      </c>
      <c r="C75" s="98" t="str">
        <f>'E.P.F.'!C102</f>
        <v>u</v>
      </c>
      <c r="D75" s="61">
        <v>9</v>
      </c>
      <c r="E75" s="25">
        <f>'E.P.F.'!D102</f>
        <v>0</v>
      </c>
      <c r="F75" s="25">
        <f t="shared" si="6"/>
        <v>0</v>
      </c>
    </row>
    <row r="76" spans="1:6" s="97" customFormat="1" ht="19.899999999999999" customHeight="1" x14ac:dyDescent="0.25">
      <c r="A76" s="98" t="str">
        <f>'E.P.F.'!A103</f>
        <v>24.8</v>
      </c>
      <c r="B76" s="96" t="str">
        <f>'E.P.F.'!B103</f>
        <v>Verbena bonariensis C3</v>
      </c>
      <c r="C76" s="98" t="str">
        <f>'E.P.F.'!C103</f>
        <v>u</v>
      </c>
      <c r="D76" s="61">
        <v>10</v>
      </c>
      <c r="E76" s="25">
        <f>'E.P.F.'!D103</f>
        <v>0</v>
      </c>
      <c r="F76" s="25">
        <f t="shared" si="6"/>
        <v>0</v>
      </c>
    </row>
    <row r="77" spans="1:6" ht="19.899999999999999" customHeight="1" x14ac:dyDescent="0.25">
      <c r="A77" s="16">
        <f>'E.P.F.'!A104</f>
        <v>25</v>
      </c>
      <c r="B77" s="16" t="str">
        <f>'E.P.F.'!B104</f>
        <v>Semis de prairie sèche</v>
      </c>
      <c r="C77" s="16" t="str">
        <f>'E.P.F.'!C104</f>
        <v>m2</v>
      </c>
      <c r="D77" s="61">
        <v>45</v>
      </c>
      <c r="E77" s="25">
        <f>'E.P.F.'!D104</f>
        <v>0</v>
      </c>
      <c r="F77" s="25">
        <f t="shared" si="6"/>
        <v>0</v>
      </c>
    </row>
    <row r="78" spans="1:6" ht="19.899999999999999" customHeight="1" x14ac:dyDescent="0.25">
      <c r="A78" s="16">
        <f>'E.P.F.'!A106</f>
        <v>26</v>
      </c>
      <c r="B78" s="16" t="str">
        <f>'E.P.F.'!B106</f>
        <v>Semis de prairie fleurie</v>
      </c>
      <c r="C78" s="16" t="str">
        <f>'E.P.F.'!C106</f>
        <v>m2</v>
      </c>
      <c r="D78" s="61">
        <v>45</v>
      </c>
      <c r="E78" s="25">
        <f>'E.P.F.'!D106</f>
        <v>0</v>
      </c>
      <c r="F78" s="25">
        <f t="shared" si="4"/>
        <v>0</v>
      </c>
    </row>
    <row r="79" spans="1:6" ht="19.899999999999999" customHeight="1" x14ac:dyDescent="0.25">
      <c r="A79" s="16">
        <f>'E.P.F.'!A108</f>
        <v>27</v>
      </c>
      <c r="B79" s="70" t="str">
        <f>'E.P.F.'!B108</f>
        <v>Paillage BRF</v>
      </c>
      <c r="C79" s="16" t="s">
        <v>41</v>
      </c>
      <c r="D79" s="61">
        <v>110</v>
      </c>
      <c r="E79" s="25">
        <f>'E.P.F.'!D108</f>
        <v>0</v>
      </c>
      <c r="F79" s="25">
        <f t="shared" si="0"/>
        <v>0</v>
      </c>
    </row>
    <row r="80" spans="1:6" s="97" customFormat="1" ht="19.899999999999999" customHeight="1" x14ac:dyDescent="0.25">
      <c r="A80" s="98">
        <f>'E.P.F.'!A110</f>
        <v>28</v>
      </c>
      <c r="B80" s="98" t="str">
        <f>'E.P.F.'!B110</f>
        <v>Tuteurs monopodes</v>
      </c>
      <c r="C80" s="98" t="str">
        <f>'E.P.F.'!C110</f>
        <v>u</v>
      </c>
      <c r="D80" s="61">
        <v>1</v>
      </c>
      <c r="E80" s="25">
        <f>'E.P.F.'!D110</f>
        <v>0</v>
      </c>
      <c r="F80" s="25">
        <f t="shared" si="0"/>
        <v>0</v>
      </c>
    </row>
    <row r="81" spans="1:6" ht="19.899999999999999" customHeight="1" x14ac:dyDescent="0.25">
      <c r="A81" s="16">
        <f>'E.P.F.'!A112</f>
        <v>29</v>
      </c>
      <c r="B81" s="16" t="str">
        <f>'E.P.F.'!B112</f>
        <v>Tuteurs bipodes</v>
      </c>
      <c r="C81" s="16" t="str">
        <f>'E.P.F.'!C112</f>
        <v>u</v>
      </c>
      <c r="D81" s="61">
        <f>SUM(D32:D44)-1</f>
        <v>12</v>
      </c>
      <c r="E81" s="25">
        <f>'E.P.F.'!D112</f>
        <v>0</v>
      </c>
      <c r="F81" s="25">
        <f t="shared" si="0"/>
        <v>0</v>
      </c>
    </row>
    <row r="82" spans="1:6" ht="19.899999999999999" customHeight="1" x14ac:dyDescent="0.25">
      <c r="A82" s="16">
        <f>'E.P.F.'!A114</f>
        <v>30</v>
      </c>
      <c r="B82" s="16" t="str">
        <f>'E.P.F.'!B114</f>
        <v>Revêtt drainant - platelage bois sur plots béton</v>
      </c>
      <c r="C82" s="16" t="str">
        <f>'E.P.F.'!C114</f>
        <v>m2</v>
      </c>
      <c r="D82" s="61">
        <v>0</v>
      </c>
      <c r="E82" s="25">
        <f>'E.P.F.'!D114</f>
        <v>0</v>
      </c>
      <c r="F82" s="25">
        <f t="shared" si="0"/>
        <v>0</v>
      </c>
    </row>
    <row r="83" spans="1:6" ht="19.899999999999999" customHeight="1" x14ac:dyDescent="0.25">
      <c r="A83" s="16">
        <f>'E.P.F.'!A116</f>
        <v>31</v>
      </c>
      <c r="B83" s="16" t="str">
        <f>'E.P.F.'!B116</f>
        <v>Clôture ganivelle h=0,60m</v>
      </c>
      <c r="C83" s="16" t="str">
        <f>'E.P.F.'!C116</f>
        <v>ml</v>
      </c>
      <c r="D83" s="61">
        <v>70</v>
      </c>
      <c r="E83" s="25">
        <f>'E.P.F.'!D116</f>
        <v>0</v>
      </c>
      <c r="F83" s="25">
        <f t="shared" si="0"/>
        <v>0</v>
      </c>
    </row>
    <row r="84" spans="1:6" ht="19.899999999999999" customHeight="1" x14ac:dyDescent="0.25">
      <c r="A84" s="16">
        <f>'E.P.F.'!A118</f>
        <v>32</v>
      </c>
      <c r="B84" s="16" t="str">
        <f>'E.P.F.'!B118</f>
        <v>Pergola végétalisée</v>
      </c>
      <c r="C84" s="16" t="str">
        <f>'E.P.F.'!C118</f>
        <v>m2</v>
      </c>
      <c r="D84" s="61">
        <v>59</v>
      </c>
      <c r="E84" s="25">
        <f>'E.P.F.'!D118</f>
        <v>0</v>
      </c>
      <c r="F84" s="25">
        <f t="shared" si="0"/>
        <v>0</v>
      </c>
    </row>
    <row r="85" spans="1:6" ht="19.899999999999999" customHeight="1" x14ac:dyDescent="0.25">
      <c r="A85" s="16">
        <f>'E.P.F.'!A120</f>
        <v>33</v>
      </c>
      <c r="B85" s="16" t="str">
        <f>'E.P.F.'!B120</f>
        <v xml:space="preserve">Banc </v>
      </c>
      <c r="C85" s="16" t="str">
        <f>'E.P.F.'!C120</f>
        <v>u</v>
      </c>
      <c r="D85" s="25">
        <v>0</v>
      </c>
      <c r="E85" s="25">
        <f>'E.P.F.'!D120</f>
        <v>0</v>
      </c>
      <c r="F85" s="25">
        <f t="shared" si="0"/>
        <v>0</v>
      </c>
    </row>
    <row r="86" spans="1:6" ht="19.899999999999999" customHeight="1" x14ac:dyDescent="0.25">
      <c r="A86" s="16">
        <f>'E.P.F.'!A122</f>
        <v>34</v>
      </c>
      <c r="B86" s="16" t="str">
        <f>'E.P.F.'!B122</f>
        <v xml:space="preserve">Table pique-nique </v>
      </c>
      <c r="C86" s="16" t="str">
        <f>'E.P.F.'!C122</f>
        <v>u</v>
      </c>
      <c r="D86" s="25">
        <v>4</v>
      </c>
      <c r="E86" s="25">
        <f>'E.P.F.'!D122</f>
        <v>0</v>
      </c>
      <c r="F86" s="25">
        <f t="shared" si="0"/>
        <v>0</v>
      </c>
    </row>
    <row r="87" spans="1:6" s="97" customFormat="1" ht="19.899999999999999" customHeight="1" x14ac:dyDescent="0.25">
      <c r="A87" s="98">
        <f>'E.P.F.'!A124</f>
        <v>35</v>
      </c>
      <c r="B87" s="98" t="str">
        <f>'E.P.F.'!B124</f>
        <v>Assise bois courbe</v>
      </c>
      <c r="C87" s="98" t="str">
        <f>'E.P.F.'!C124</f>
        <v>ml</v>
      </c>
      <c r="D87" s="25">
        <v>10</v>
      </c>
      <c r="E87" s="25">
        <f>'E.P.F.'!D124</f>
        <v>0</v>
      </c>
      <c r="F87" s="25">
        <f t="shared" si="0"/>
        <v>0</v>
      </c>
    </row>
    <row r="88" spans="1:6" s="97" customFormat="1" ht="19.899999999999999" customHeight="1" x14ac:dyDescent="0.25">
      <c r="A88" s="98">
        <f>'E.P.F.'!A126</f>
        <v>36</v>
      </c>
      <c r="B88" s="98" t="str">
        <f>'E.P.F.'!B126</f>
        <v>Gradins bois</v>
      </c>
      <c r="C88" s="98" t="str">
        <f>'E.P.F.'!C126</f>
        <v>ml</v>
      </c>
      <c r="D88" s="25">
        <v>0</v>
      </c>
      <c r="E88" s="25">
        <f>'E.P.F.'!D126</f>
        <v>0</v>
      </c>
      <c r="F88" s="25">
        <f t="shared" si="0"/>
        <v>0</v>
      </c>
    </row>
    <row r="89" spans="1:6" s="109" customFormat="1" ht="19.899999999999999" customHeight="1" x14ac:dyDescent="0.25">
      <c r="A89" s="110">
        <f>'E.P.F.'!A128</f>
        <v>37</v>
      </c>
      <c r="B89" s="110" t="str">
        <f>'E.P.F.'!B128</f>
        <v>Jeu de grimpe poutres et filet</v>
      </c>
      <c r="C89" s="110" t="str">
        <f>'E.P.F.'!C128</f>
        <v>fft</v>
      </c>
      <c r="D89" s="25">
        <v>0</v>
      </c>
      <c r="E89" s="25">
        <f>'E.P.F.'!D128</f>
        <v>0</v>
      </c>
      <c r="F89" s="25">
        <f t="shared" si="0"/>
        <v>0</v>
      </c>
    </row>
    <row r="90" spans="1:6" s="109" customFormat="1" ht="19.899999999999999" customHeight="1" x14ac:dyDescent="0.25">
      <c r="A90" s="110">
        <f>'E.P.F.'!A130</f>
        <v>38</v>
      </c>
      <c r="B90" s="110" t="str">
        <f>'E.P.F.'!B130</f>
        <v>Toboggan sur butte</v>
      </c>
      <c r="C90" s="110" t="str">
        <f>'E.P.F.'!C130</f>
        <v>fft</v>
      </c>
      <c r="D90" s="25">
        <v>0</v>
      </c>
      <c r="E90" s="25">
        <f>'E.P.F.'!D130</f>
        <v>0</v>
      </c>
      <c r="F90" s="25">
        <f t="shared" si="0"/>
        <v>0</v>
      </c>
    </row>
    <row r="91" spans="1:6" s="109" customFormat="1" ht="19.899999999999999" customHeight="1" x14ac:dyDescent="0.25">
      <c r="A91" s="110">
        <f>'E.P.F.'!A132</f>
        <v>39</v>
      </c>
      <c r="B91" s="110" t="str">
        <f>'E.P.F.'!B132</f>
        <v>Escalier rondins</v>
      </c>
      <c r="C91" s="110" t="str">
        <f>'E.P.F.'!C132</f>
        <v>ml</v>
      </c>
      <c r="D91" s="25">
        <v>0</v>
      </c>
      <c r="E91" s="25">
        <f>'E.P.F.'!D132</f>
        <v>0</v>
      </c>
      <c r="F91" s="25">
        <f t="shared" ref="F91" si="7">D91*E91</f>
        <v>0</v>
      </c>
    </row>
    <row r="92" spans="1:6" s="109" customFormat="1" ht="19.899999999999999" customHeight="1" x14ac:dyDescent="0.25">
      <c r="A92" s="110">
        <f>'E.P.F.'!A134</f>
        <v>40</v>
      </c>
      <c r="B92" s="110" t="str">
        <f>'E.P.F.'!B134</f>
        <v>Revêtement amortissant - Mulch épaisseur 40cm</v>
      </c>
      <c r="C92" s="110" t="str">
        <f>'E.P.F.'!C134</f>
        <v>m²</v>
      </c>
      <c r="D92" s="25">
        <v>0</v>
      </c>
      <c r="E92" s="25">
        <f>'E.P.F.'!D134</f>
        <v>0</v>
      </c>
      <c r="F92" s="25">
        <f t="shared" si="0"/>
        <v>0</v>
      </c>
    </row>
    <row r="93" spans="1:6" s="109" customFormat="1" ht="19.899999999999999" customHeight="1" x14ac:dyDescent="0.25">
      <c r="A93" s="110">
        <f>'E.P.F.'!A136</f>
        <v>41</v>
      </c>
      <c r="B93" s="112" t="str">
        <f>'E.P.F.'!B136</f>
        <v>Revêtement amortissant - Gravier</v>
      </c>
      <c r="C93" s="110"/>
      <c r="D93" s="25"/>
      <c r="E93" s="25"/>
      <c r="F93" s="25"/>
    </row>
    <row r="94" spans="1:6" s="109" customFormat="1" ht="19.899999999999999" customHeight="1" x14ac:dyDescent="0.25">
      <c r="A94" s="110" t="str">
        <f>'E.P.F.'!A138</f>
        <v>41.1</v>
      </c>
      <c r="B94" s="96" t="str">
        <f>'E.P.F.'!B138</f>
        <v>Gravier roulé épaisseur 40 cm</v>
      </c>
      <c r="C94" s="110" t="str">
        <f>'E.P.F.'!C138</f>
        <v>m²</v>
      </c>
      <c r="D94" s="25">
        <v>0</v>
      </c>
      <c r="E94" s="25">
        <f>'E.P.F.'!D138</f>
        <v>0</v>
      </c>
      <c r="F94" s="25">
        <f t="shared" si="0"/>
        <v>0</v>
      </c>
    </row>
    <row r="95" spans="1:6" s="109" customFormat="1" ht="19.899999999999999" customHeight="1" x14ac:dyDescent="0.25">
      <c r="A95" s="110" t="str">
        <f>'E.P.F.'!A139</f>
        <v>41.2</v>
      </c>
      <c r="B95" s="96" t="str">
        <f>'E.P.F.'!B139</f>
        <v>Gravier roulé épaisseur 60 cm</v>
      </c>
      <c r="C95" s="110" t="str">
        <f>'E.P.F.'!C139</f>
        <v>m²</v>
      </c>
      <c r="D95" s="25">
        <v>0</v>
      </c>
      <c r="E95" s="25">
        <f>'E.P.F.'!D139</f>
        <v>0</v>
      </c>
      <c r="F95" s="25">
        <f t="shared" si="0"/>
        <v>0</v>
      </c>
    </row>
    <row r="96" spans="1:6" s="109" customFormat="1" ht="19.899999999999999" customHeight="1" x14ac:dyDescent="0.25">
      <c r="A96" s="110">
        <f>'E.P.F.'!A140</f>
        <v>42</v>
      </c>
      <c r="B96" s="110" t="str">
        <f>'E.P.F.'!B140</f>
        <v>Géotextile</v>
      </c>
      <c r="C96" s="110" t="str">
        <f>'E.P.F.'!C140</f>
        <v>m²</v>
      </c>
      <c r="D96" s="25">
        <v>0</v>
      </c>
      <c r="E96" s="25">
        <f>'E.P.F.'!D140</f>
        <v>0</v>
      </c>
      <c r="F96" s="25">
        <f t="shared" si="0"/>
        <v>0</v>
      </c>
    </row>
    <row r="97" spans="1:7" s="109" customFormat="1" ht="19.899999999999999" customHeight="1" x14ac:dyDescent="0.25">
      <c r="A97" s="110">
        <f>'E.P.F.'!A142</f>
        <v>43</v>
      </c>
      <c r="B97" s="110" t="str">
        <f>'E.P.F.'!B142</f>
        <v>Contrôle de la conformité des jeux</v>
      </c>
      <c r="C97" s="110" t="str">
        <f>'E.P.F.'!C142</f>
        <v>u</v>
      </c>
      <c r="D97" s="25">
        <v>0</v>
      </c>
      <c r="E97" s="25">
        <f>'E.P.F.'!D142</f>
        <v>0</v>
      </c>
      <c r="F97" s="25">
        <f t="shared" si="0"/>
        <v>0</v>
      </c>
    </row>
    <row r="98" spans="1:7" ht="19.899999999999999" customHeight="1" x14ac:dyDescent="0.25">
      <c r="A98" s="16">
        <f>'E.P.F.'!A144</f>
        <v>44</v>
      </c>
      <c r="B98" s="16" t="str">
        <f>'E.P.F.'!B144</f>
        <v>Cabane en bois</v>
      </c>
      <c r="C98" s="16" t="str">
        <f>'E.P.F.'!C144</f>
        <v>u</v>
      </c>
      <c r="D98" s="25">
        <v>0</v>
      </c>
      <c r="E98" s="25">
        <f>'E.P.F.'!D144</f>
        <v>0</v>
      </c>
      <c r="F98" s="25">
        <f t="shared" si="0"/>
        <v>0</v>
      </c>
    </row>
    <row r="99" spans="1:7" ht="19.899999999999999" customHeight="1" x14ac:dyDescent="0.25">
      <c r="A99" s="16">
        <f>'E.P.F.'!A146</f>
        <v>45</v>
      </c>
      <c r="B99" s="16" t="str">
        <f>'E.P.F.'!B146</f>
        <v>Cabane en osier</v>
      </c>
      <c r="C99" s="16" t="str">
        <f>'E.P.F.'!C146</f>
        <v>u</v>
      </c>
      <c r="D99" s="25">
        <v>0</v>
      </c>
      <c r="E99" s="25">
        <f>'E.P.F.'!D146</f>
        <v>0</v>
      </c>
      <c r="F99" s="25">
        <f t="shared" si="0"/>
        <v>0</v>
      </c>
    </row>
    <row r="100" spans="1:7" ht="19.899999999999999" customHeight="1" x14ac:dyDescent="0.25">
      <c r="A100" s="16">
        <f>'E.P.F.'!A148</f>
        <v>46</v>
      </c>
      <c r="B100" s="16" t="str">
        <f>'E.P.F.'!B148</f>
        <v>Hôtel à insectes</v>
      </c>
      <c r="C100" s="16" t="str">
        <f>'E.P.F.'!C148</f>
        <v>u</v>
      </c>
      <c r="D100" s="25">
        <v>1</v>
      </c>
      <c r="E100" s="25">
        <f>'E.P.F.'!D148</f>
        <v>0</v>
      </c>
      <c r="F100" s="25">
        <f t="shared" si="0"/>
        <v>0</v>
      </c>
    </row>
    <row r="101" spans="1:7" ht="19.899999999999999" customHeight="1" x14ac:dyDescent="0.25">
      <c r="A101" s="16">
        <f>'E.P.F.'!A150</f>
        <v>47</v>
      </c>
      <c r="B101" s="16" t="str">
        <f>'E.P.F.'!B150</f>
        <v>Panneaux cache conteneur acier et bois</v>
      </c>
      <c r="C101" s="16" t="str">
        <f>'E.P.F.'!C150</f>
        <v>ml</v>
      </c>
      <c r="D101" s="25">
        <v>2</v>
      </c>
      <c r="E101" s="25">
        <f>'E.P.F.'!D150</f>
        <v>0</v>
      </c>
      <c r="F101" s="25">
        <f t="shared" si="0"/>
        <v>0</v>
      </c>
    </row>
    <row r="102" spans="1:7" ht="19.899999999999999" customHeight="1" x14ac:dyDescent="0.25">
      <c r="A102" s="16">
        <f>'E.P.F.'!A152</f>
        <v>48</v>
      </c>
      <c r="B102" s="16" t="str">
        <f>'E.P.F.'!B152</f>
        <v>Panneau pédagogique</v>
      </c>
      <c r="C102" s="16" t="str">
        <f>'E.P.F.'!C152</f>
        <v>u</v>
      </c>
      <c r="D102" s="25">
        <v>0</v>
      </c>
      <c r="E102" s="25">
        <f>'E.P.F.'!D152</f>
        <v>0</v>
      </c>
      <c r="F102" s="25">
        <f t="shared" si="0"/>
        <v>0</v>
      </c>
    </row>
    <row r="103" spans="1:7" ht="19.899999999999999" customHeight="1" x14ac:dyDescent="0.25">
      <c r="A103" s="16">
        <f>'E.P.F.'!A154</f>
        <v>49</v>
      </c>
      <c r="B103" s="16" t="str">
        <f>'E.P.F.'!B154</f>
        <v>Entretien de confortement des espaces verts</v>
      </c>
      <c r="C103" s="16" t="str">
        <f>'E.P.F.'!C154</f>
        <v>m2</v>
      </c>
      <c r="D103" s="25">
        <f>D30</f>
        <v>170</v>
      </c>
      <c r="E103" s="25">
        <f>'E.P.F.'!D154</f>
        <v>0</v>
      </c>
      <c r="F103" s="25">
        <f t="shared" si="0"/>
        <v>0</v>
      </c>
    </row>
    <row r="104" spans="1:7" s="109" customFormat="1" ht="19.899999999999999" customHeight="1" x14ac:dyDescent="0.25">
      <c r="A104" s="110">
        <f>'E.P.F.'!A156</f>
        <v>50</v>
      </c>
      <c r="B104" s="110" t="str">
        <f>'E.P.F.'!B156</f>
        <v>Panneau d'information aire de jeux</v>
      </c>
      <c r="C104" s="110" t="str">
        <f>'E.P.F.'!C156</f>
        <v>u</v>
      </c>
      <c r="D104" s="25">
        <v>0</v>
      </c>
      <c r="E104" s="25">
        <f>'E.P.F.'!D156</f>
        <v>0</v>
      </c>
      <c r="F104" s="25">
        <f t="shared" si="0"/>
        <v>0</v>
      </c>
    </row>
    <row r="105" spans="1:7" ht="19.899999999999999" customHeight="1" x14ac:dyDescent="0.25">
      <c r="A105" s="16"/>
      <c r="B105" s="17"/>
      <c r="C105" s="81"/>
      <c r="D105" s="26"/>
      <c r="E105" s="26"/>
      <c r="F105" s="25"/>
    </row>
    <row r="106" spans="1:7" ht="19.899999999999999" customHeight="1" x14ac:dyDescent="0.25">
      <c r="A106" s="16"/>
      <c r="B106" s="29" t="s">
        <v>15</v>
      </c>
      <c r="C106" s="82"/>
      <c r="D106" s="25"/>
      <c r="E106" s="25"/>
      <c r="F106" s="20">
        <f>SUM(F9:F105)</f>
        <v>0</v>
      </c>
    </row>
    <row r="107" spans="1:7" s="97" customFormat="1" ht="19.899999999999999" customHeight="1" x14ac:dyDescent="0.25">
      <c r="A107" s="98"/>
      <c r="B107" s="106" t="s">
        <v>19</v>
      </c>
      <c r="C107" s="82"/>
      <c r="D107" s="25"/>
      <c r="E107" s="25"/>
      <c r="F107" s="25">
        <f>F106*0.2</f>
        <v>0</v>
      </c>
    </row>
    <row r="108" spans="1:7" ht="19.899999999999999" customHeight="1" x14ac:dyDescent="0.25">
      <c r="A108" s="21"/>
      <c r="B108" s="107" t="s">
        <v>20</v>
      </c>
      <c r="C108" s="81"/>
      <c r="D108" s="25"/>
      <c r="E108" s="25"/>
      <c r="F108" s="20">
        <f>F106+F107</f>
        <v>0</v>
      </c>
    </row>
    <row r="109" spans="1:7" s="109" customFormat="1" ht="19.899999999999999" customHeight="1" x14ac:dyDescent="0.25">
      <c r="A109" s="111"/>
      <c r="B109" s="107"/>
      <c r="C109" s="114"/>
      <c r="D109" s="25"/>
      <c r="E109" s="25"/>
      <c r="F109" s="20"/>
    </row>
    <row r="110" spans="1:7" ht="9" customHeight="1" x14ac:dyDescent="0.25">
      <c r="A110" s="30"/>
      <c r="B110" s="27"/>
      <c r="C110" s="28"/>
      <c r="D110" s="27"/>
      <c r="E110" s="27"/>
      <c r="F110" s="27"/>
    </row>
    <row r="112" spans="1:7" ht="27.6" customHeight="1" x14ac:dyDescent="0.25">
      <c r="B112" s="74" t="s">
        <v>54</v>
      </c>
      <c r="C112" s="78"/>
      <c r="D112" s="77"/>
      <c r="E112" s="76"/>
      <c r="F112" s="20">
        <v>101539.4</v>
      </c>
      <c r="G112" t="s">
        <v>55</v>
      </c>
    </row>
  </sheetData>
  <sheetProtection algorithmName="SHA-512" hashValue="L++IGR/EXiFp+aGUEtlfB2qYggjE8n7SxTxMBap3sfFokcK9AXEVUZ9P2eEloKxN7wB2jjBySnwUBURHk2fHJA==" saltValue="12Hr42oLy3vu8swQ2qzOjA==" spinCount="100000" sheet="1" objects="1" scenarios="1"/>
  <mergeCells count="4">
    <mergeCell ref="C1:F1"/>
    <mergeCell ref="B2:C2"/>
    <mergeCell ref="C3:F3"/>
    <mergeCell ref="E5:F5"/>
  </mergeCells>
  <pageMargins left="0.70866141732283472" right="0.70866141732283472" top="0.74803149606299213" bottom="0.74803149606299213" header="0.31496062992125984" footer="0.31496062992125984"/>
  <pageSetup paperSize="9" scale="75" orientation="portrait" r:id="rId1"/>
  <headerFooter>
    <oddFooter>&amp;LCEREG&amp;R&amp;P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DE520-CF8B-4014-B5FE-6DD9327F55AC}">
  <dimension ref="A1:I113"/>
  <sheetViews>
    <sheetView view="pageBreakPreview" topLeftCell="A91" zoomScaleNormal="100" zoomScaleSheetLayoutView="100" workbookViewId="0">
      <selection activeCell="F104" sqref="F104"/>
    </sheetView>
  </sheetViews>
  <sheetFormatPr baseColWidth="10" defaultRowHeight="15" x14ac:dyDescent="0.25"/>
  <cols>
    <col min="1" max="1" width="4.5703125" customWidth="1"/>
    <col min="2" max="2" width="47.7109375" customWidth="1"/>
    <col min="3" max="3" width="8.85546875" style="7" customWidth="1"/>
    <col min="4" max="4" width="13" style="4" customWidth="1"/>
    <col min="5" max="5" width="18.85546875" style="4" customWidth="1"/>
    <col min="6" max="6" width="23" style="4" customWidth="1"/>
  </cols>
  <sheetData>
    <row r="1" spans="1:9" ht="8.4499999999999993" customHeight="1" x14ac:dyDescent="0.25">
      <c r="C1" s="128"/>
      <c r="D1" s="128"/>
      <c r="E1" s="128"/>
      <c r="F1" s="128"/>
    </row>
    <row r="2" spans="1:9" ht="28.5" customHeight="1" x14ac:dyDescent="0.3">
      <c r="B2" s="129" t="s">
        <v>116</v>
      </c>
      <c r="C2" s="129"/>
      <c r="D2" s="127"/>
      <c r="E2" s="8"/>
      <c r="F2" s="5"/>
    </row>
    <row r="3" spans="1:9" ht="5.45" customHeight="1" x14ac:dyDescent="0.25">
      <c r="B3" s="1"/>
      <c r="C3" s="130"/>
      <c r="D3" s="130"/>
      <c r="E3" s="130"/>
      <c r="F3" s="130"/>
    </row>
    <row r="4" spans="1:9" x14ac:dyDescent="0.25">
      <c r="B4" s="2" t="str">
        <f>'E.P.F.'!B4</f>
        <v>DCE LOT2 espaces verts, mobilier, revêtements bois, jeux</v>
      </c>
      <c r="C4" s="3"/>
      <c r="D4" s="6"/>
      <c r="E4" s="6"/>
      <c r="F4" s="6"/>
    </row>
    <row r="5" spans="1:9" ht="44.45" customHeight="1" x14ac:dyDescent="0.25">
      <c r="A5" s="42"/>
      <c r="B5" s="62" t="s">
        <v>225</v>
      </c>
      <c r="C5" s="63"/>
      <c r="D5" s="64"/>
      <c r="E5" s="131" t="s">
        <v>114</v>
      </c>
      <c r="F5" s="131"/>
    </row>
    <row r="6" spans="1:9" ht="3.6" customHeight="1" x14ac:dyDescent="0.25">
      <c r="A6" s="9"/>
      <c r="B6" s="10"/>
      <c r="C6" s="23"/>
      <c r="D6" s="9"/>
      <c r="E6" s="9"/>
      <c r="F6" s="9"/>
    </row>
    <row r="7" spans="1:9" ht="16.5" customHeight="1" x14ac:dyDescent="0.25">
      <c r="A7" s="11"/>
      <c r="B7" s="12"/>
      <c r="C7" s="24"/>
      <c r="D7" s="11"/>
      <c r="E7" s="11"/>
      <c r="F7" s="11"/>
    </row>
    <row r="8" spans="1:9" ht="30" customHeight="1" x14ac:dyDescent="0.25">
      <c r="A8" s="13" t="s">
        <v>5</v>
      </c>
      <c r="B8" s="14" t="s">
        <v>1</v>
      </c>
      <c r="C8" s="13" t="s">
        <v>2</v>
      </c>
      <c r="D8" s="13" t="s">
        <v>4</v>
      </c>
      <c r="E8" s="13" t="s">
        <v>3</v>
      </c>
      <c r="F8" s="13" t="s">
        <v>0</v>
      </c>
      <c r="I8" s="4"/>
    </row>
    <row r="9" spans="1:9" ht="19.899999999999999" customHeight="1" x14ac:dyDescent="0.25">
      <c r="A9" s="16">
        <f>'E.P.F.'!A9</f>
        <v>0</v>
      </c>
      <c r="B9" s="16" t="str">
        <f>'E.P.F.'!B9</f>
        <v>Installations de chantier</v>
      </c>
      <c r="C9" s="16" t="str">
        <f>'E.P.F.'!C9</f>
        <v>fft</v>
      </c>
      <c r="D9" s="61">
        <v>1</v>
      </c>
      <c r="E9" s="25">
        <f>'E.P.F.'!D9</f>
        <v>0</v>
      </c>
      <c r="F9" s="25">
        <f>D9*E9</f>
        <v>0</v>
      </c>
    </row>
    <row r="10" spans="1:9" ht="19.899999999999999" customHeight="1" x14ac:dyDescent="0.25">
      <c r="A10" s="16">
        <f>'E.P.F.'!A11</f>
        <v>1</v>
      </c>
      <c r="B10" s="16" t="str">
        <f>'E.P.F.'!B11</f>
        <v xml:space="preserve">Travaux préparatoires </v>
      </c>
      <c r="C10" s="16" t="str">
        <f>'E.P.F.'!C11</f>
        <v>fft</v>
      </c>
      <c r="D10" s="61">
        <v>1</v>
      </c>
      <c r="E10" s="25">
        <f>'E.P.F.'!D13</f>
        <v>0</v>
      </c>
      <c r="F10" s="25">
        <f>D10*E10</f>
        <v>0</v>
      </c>
    </row>
    <row r="11" spans="1:9" ht="19.899999999999999" customHeight="1" x14ac:dyDescent="0.25">
      <c r="A11" s="16">
        <f>'E.P.F.'!A15</f>
        <v>2</v>
      </c>
      <c r="B11" s="16" t="str">
        <f>'E.P.F.'!B15</f>
        <v>Branchement arrosage sur réseau AEP</v>
      </c>
      <c r="C11" s="16" t="str">
        <f>'E.P.F.'!C15</f>
        <v>fft</v>
      </c>
      <c r="D11" s="61">
        <v>0</v>
      </c>
      <c r="E11" s="25">
        <f>'E.P.F.'!D15</f>
        <v>0</v>
      </c>
      <c r="F11" s="25">
        <f t="shared" ref="F11:F104" si="0">D11*E11</f>
        <v>0</v>
      </c>
    </row>
    <row r="12" spans="1:9" ht="19.899999999999999" customHeight="1" x14ac:dyDescent="0.25">
      <c r="A12" s="16">
        <f>'E.P.F.'!A17</f>
        <v>3</v>
      </c>
      <c r="B12" s="16" t="str">
        <f>'E.P.F.'!B17</f>
        <v>Tranchée sous espace vert 0,60m de profondeur</v>
      </c>
      <c r="C12" s="16" t="str">
        <f>'E.P.F.'!C17</f>
        <v>ml</v>
      </c>
      <c r="D12" s="61">
        <v>92</v>
      </c>
      <c r="E12" s="25">
        <f>'E.P.F.'!D17</f>
        <v>0</v>
      </c>
      <c r="F12" s="25">
        <f t="shared" si="0"/>
        <v>0</v>
      </c>
    </row>
    <row r="13" spans="1:9" ht="19.899999999999999" customHeight="1" x14ac:dyDescent="0.25">
      <c r="A13" s="16">
        <f>'E.P.F.'!A19</f>
        <v>4</v>
      </c>
      <c r="B13" s="16" t="str">
        <f>'E.P.F.'!B19</f>
        <v>Tranchée sous surface minérale 0,60m de profondeur</v>
      </c>
      <c r="C13" s="16" t="str">
        <f>'E.P.F.'!C19</f>
        <v>ml</v>
      </c>
      <c r="D13" s="61">
        <v>108</v>
      </c>
      <c r="E13" s="25">
        <f>'E.P.F.'!D19</f>
        <v>0</v>
      </c>
      <c r="F13" s="25">
        <f t="shared" si="0"/>
        <v>0</v>
      </c>
    </row>
    <row r="14" spans="1:9" ht="19.899999999999999" customHeight="1" x14ac:dyDescent="0.25">
      <c r="A14" s="16">
        <f>'E.P.F.'!A21</f>
        <v>5</v>
      </c>
      <c r="B14" s="16" t="str">
        <f>'E.P.F.'!B21</f>
        <v>Programmateur à pile et module radio</v>
      </c>
      <c r="C14" s="16" t="str">
        <f>'E.P.F.'!C21</f>
        <v>u</v>
      </c>
      <c r="D14" s="61">
        <v>2</v>
      </c>
      <c r="E14" s="25">
        <f>'E.P.F.'!D21</f>
        <v>0</v>
      </c>
      <c r="F14" s="25">
        <f t="shared" si="0"/>
        <v>0</v>
      </c>
    </row>
    <row r="15" spans="1:9" ht="19.899999999999999" customHeight="1" x14ac:dyDescent="0.25">
      <c r="A15" s="16">
        <f>'E.P.F.'!A23</f>
        <v>6</v>
      </c>
      <c r="B15" s="16" t="str">
        <f>'E.P.F.'!B23</f>
        <v>Electrovanne 1,5"</v>
      </c>
      <c r="C15" s="79" t="str">
        <f>'E.P.F.'!C23</f>
        <v>u</v>
      </c>
      <c r="D15" s="61">
        <v>2</v>
      </c>
      <c r="E15" s="25">
        <f>'E.P.F.'!D23</f>
        <v>0</v>
      </c>
      <c r="F15" s="25">
        <f t="shared" ref="F15:F16" si="1">D15*E15</f>
        <v>0</v>
      </c>
    </row>
    <row r="16" spans="1:9" ht="19.899999999999999" customHeight="1" x14ac:dyDescent="0.25">
      <c r="A16" s="16">
        <f>'E.P.F.'!A25</f>
        <v>7</v>
      </c>
      <c r="B16" s="16" t="str">
        <f>'E.P.F.'!B25</f>
        <v>Regard PEHD pour électrovanne y compris réhausse</v>
      </c>
      <c r="C16" s="16" t="str">
        <f>'E.P.F.'!C25</f>
        <v>u</v>
      </c>
      <c r="D16" s="61">
        <v>2</v>
      </c>
      <c r="E16" s="25">
        <f>'E.P.F.'!D25</f>
        <v>0</v>
      </c>
      <c r="F16" s="25">
        <f t="shared" si="1"/>
        <v>0</v>
      </c>
    </row>
    <row r="17" spans="1:6" ht="19.899999999999999" customHeight="1" x14ac:dyDescent="0.25">
      <c r="A17" s="16">
        <f>'E.P.F.'!A27</f>
        <v>8</v>
      </c>
      <c r="B17" s="16" t="str">
        <f>'E.P.F.'!B27</f>
        <v>Réducteur de pression et filtre à tamis</v>
      </c>
      <c r="C17" s="79" t="str">
        <f>'E.P.F.'!C27</f>
        <v>u</v>
      </c>
      <c r="D17" s="61">
        <v>2</v>
      </c>
      <c r="E17" s="25">
        <f>'E.P.F.'!D27</f>
        <v>0</v>
      </c>
      <c r="F17" s="25">
        <f t="shared" ref="F17" si="2">D17*E17</f>
        <v>0</v>
      </c>
    </row>
    <row r="18" spans="1:6" ht="19.899999999999999" customHeight="1" x14ac:dyDescent="0.25">
      <c r="A18" s="16">
        <f>'E.P.F.'!A29</f>
        <v>9</v>
      </c>
      <c r="B18" s="16" t="str">
        <f>'E.P.F.'!B29</f>
        <v>Tuyaux goutte à goutte</v>
      </c>
      <c r="C18" s="16" t="str">
        <f>'E.P.F.'!C29</f>
        <v>ml</v>
      </c>
      <c r="D18" s="61">
        <v>606</v>
      </c>
      <c r="E18" s="25">
        <f>'E.P.F.'!D29</f>
        <v>0</v>
      </c>
      <c r="F18" s="25">
        <f t="shared" si="0"/>
        <v>0</v>
      </c>
    </row>
    <row r="19" spans="1:6" ht="19.899999999999999" customHeight="1" x14ac:dyDescent="0.25">
      <c r="A19" s="16">
        <f>'E.P.F.'!A31</f>
        <v>10</v>
      </c>
      <c r="B19" s="16" t="str">
        <f>'E.P.F.'!B31</f>
        <v>Couronne goutte à goutte pour arbres</v>
      </c>
      <c r="C19" s="16" t="str">
        <f>'E.P.F.'!C31</f>
        <v>u</v>
      </c>
      <c r="D19" s="61">
        <f>D81</f>
        <v>8</v>
      </c>
      <c r="E19" s="25">
        <f>'E.P.F.'!D31</f>
        <v>0</v>
      </c>
      <c r="F19" s="25">
        <f t="shared" si="0"/>
        <v>0</v>
      </c>
    </row>
    <row r="20" spans="1:6" ht="19.899999999999999" customHeight="1" x14ac:dyDescent="0.25">
      <c r="A20" s="16">
        <f>'E.P.F.'!A33</f>
        <v>11</v>
      </c>
      <c r="B20" s="45" t="str">
        <f>'E.P.F.'!B33</f>
        <v>Canalisation arrosage PeHD</v>
      </c>
      <c r="C20" s="16"/>
      <c r="D20" s="61"/>
      <c r="E20" s="25"/>
      <c r="F20" s="25"/>
    </row>
    <row r="21" spans="1:6" ht="19.899999999999999" customHeight="1" x14ac:dyDescent="0.25">
      <c r="A21" s="16" t="str">
        <f>'E.P.F.'!A35</f>
        <v>11.1</v>
      </c>
      <c r="B21" s="96" t="str">
        <f>'E.P.F.'!B35</f>
        <v>Canalisation PeHD diamètre 50</v>
      </c>
      <c r="C21" s="16" t="str">
        <f>'E.P.F.'!C35</f>
        <v>ml</v>
      </c>
      <c r="D21" s="61">
        <v>50</v>
      </c>
      <c r="E21" s="25">
        <f>'E.P.F.'!D35</f>
        <v>0</v>
      </c>
      <c r="F21" s="25">
        <f t="shared" si="0"/>
        <v>0</v>
      </c>
    </row>
    <row r="22" spans="1:6" ht="19.899999999999999" customHeight="1" x14ac:dyDescent="0.25">
      <c r="A22" s="16" t="str">
        <f>'E.P.F.'!A36</f>
        <v>11.2</v>
      </c>
      <c r="B22" s="96" t="str">
        <f>'E.P.F.'!B36</f>
        <v>Canalisation PeHD diamètre 40</v>
      </c>
      <c r="C22" s="16" t="str">
        <f>'E.P.F.'!C36</f>
        <v>ml</v>
      </c>
      <c r="D22" s="61">
        <v>50</v>
      </c>
      <c r="E22" s="25">
        <f>'E.P.F.'!D36</f>
        <v>0</v>
      </c>
      <c r="F22" s="25">
        <f t="shared" si="0"/>
        <v>0</v>
      </c>
    </row>
    <row r="23" spans="1:6" ht="19.899999999999999" customHeight="1" x14ac:dyDescent="0.25">
      <c r="A23" s="16" t="str">
        <f>'E.P.F.'!A37</f>
        <v>11.3</v>
      </c>
      <c r="B23" s="96" t="str">
        <f>'E.P.F.'!B37</f>
        <v>Canalisation PeHD diamètre 32</v>
      </c>
      <c r="C23" s="16" t="str">
        <f>'E.P.F.'!C37</f>
        <v>ml</v>
      </c>
      <c r="D23" s="61">
        <v>100</v>
      </c>
      <c r="E23" s="25">
        <f>'E.P.F.'!D37</f>
        <v>0</v>
      </c>
      <c r="F23" s="25">
        <f t="shared" si="0"/>
        <v>0</v>
      </c>
    </row>
    <row r="24" spans="1:6" ht="19.899999999999999" customHeight="1" x14ac:dyDescent="0.25">
      <c r="A24" s="16">
        <f>'E.P.F.'!A38</f>
        <v>12</v>
      </c>
      <c r="B24" s="16" t="str">
        <f>'E.P.F.'!B38</f>
        <v>Fourreaux TPC diamètre 63</v>
      </c>
      <c r="C24" s="16" t="str">
        <f>'E.P.F.'!C38</f>
        <v>ml</v>
      </c>
      <c r="D24" s="61">
        <f>D13</f>
        <v>108</v>
      </c>
      <c r="E24" s="25">
        <f>'E.P.F.'!D38</f>
        <v>0</v>
      </c>
      <c r="F24" s="25">
        <f t="shared" si="0"/>
        <v>0</v>
      </c>
    </row>
    <row r="25" spans="1:6" ht="19.899999999999999" customHeight="1" x14ac:dyDescent="0.25">
      <c r="A25" s="16">
        <f>'E.P.F.'!A40</f>
        <v>13</v>
      </c>
      <c r="B25" s="16" t="str">
        <f>'E.P.F.'!B40</f>
        <v>Clapet vanne et regard</v>
      </c>
      <c r="C25" s="16" t="str">
        <f>'E.P.F.'!C40</f>
        <v>u</v>
      </c>
      <c r="D25" s="61">
        <v>1</v>
      </c>
      <c r="E25" s="25">
        <f>'E.P.F.'!D40</f>
        <v>0</v>
      </c>
      <c r="F25" s="25">
        <f t="shared" si="0"/>
        <v>0</v>
      </c>
    </row>
    <row r="26" spans="1:6" ht="19.899999999999999" customHeight="1" x14ac:dyDescent="0.25">
      <c r="A26" s="16">
        <f>'E.P.F.'!A42</f>
        <v>14</v>
      </c>
      <c r="B26" s="16" t="str">
        <f>'E.P.F.'!B42</f>
        <v>Essais, réglages et mise en route de l'arrosage intégré</v>
      </c>
      <c r="C26" s="16" t="str">
        <f>'E.P.F.'!C42</f>
        <v>fft</v>
      </c>
      <c r="D26" s="61">
        <v>1</v>
      </c>
      <c r="E26" s="25">
        <f>'E.P.F.'!D42</f>
        <v>0</v>
      </c>
      <c r="F26" s="25">
        <f>D26*E26</f>
        <v>0</v>
      </c>
    </row>
    <row r="27" spans="1:6" ht="19.899999999999999" customHeight="1" x14ac:dyDescent="0.25">
      <c r="A27" s="16">
        <f>'E.P.F.'!A44</f>
        <v>15</v>
      </c>
      <c r="B27" s="16" t="str">
        <f>'E.P.F.'!B44</f>
        <v>Fosses de plantation de 5m3</v>
      </c>
      <c r="C27" s="16" t="str">
        <f>'E.P.F.'!C44</f>
        <v>u</v>
      </c>
      <c r="D27" s="61">
        <f>D19</f>
        <v>8</v>
      </c>
      <c r="E27" s="25">
        <f>'E.P.F.'!D44</f>
        <v>0</v>
      </c>
      <c r="F27" s="25">
        <f>D27*E27</f>
        <v>0</v>
      </c>
    </row>
    <row r="28" spans="1:6" ht="19.899999999999999" customHeight="1" x14ac:dyDescent="0.25">
      <c r="A28" s="16">
        <f>'E.P.F.'!A46</f>
        <v>16</v>
      </c>
      <c r="B28" s="16" t="str">
        <f>'E.P.F.'!B46</f>
        <v>Apport de terre végétale</v>
      </c>
      <c r="C28" s="16" t="str">
        <f>'E.P.F.'!C46</f>
        <v>m3</v>
      </c>
      <c r="D28" s="61">
        <v>102</v>
      </c>
      <c r="E28" s="25">
        <f>'E.P.F.'!D46</f>
        <v>0</v>
      </c>
      <c r="F28" s="25">
        <f>D28*E28</f>
        <v>0</v>
      </c>
    </row>
    <row r="29" spans="1:6" ht="19.899999999999999" customHeight="1" x14ac:dyDescent="0.25">
      <c r="A29" s="16">
        <f>'E.P.F.'!A48</f>
        <v>17</v>
      </c>
      <c r="B29" s="16" t="str">
        <f>'E.P.F.'!B48</f>
        <v>Apport des matériaux et confection d'un mélange terre-pierre</v>
      </c>
      <c r="C29" s="16" t="str">
        <f>'E.P.F.'!C48</f>
        <v>m3</v>
      </c>
      <c r="D29" s="61">
        <v>0</v>
      </c>
      <c r="E29" s="25">
        <f>'E.P.F.'!D48</f>
        <v>0</v>
      </c>
      <c r="F29" s="25">
        <f t="shared" si="0"/>
        <v>0</v>
      </c>
    </row>
    <row r="30" spans="1:6" ht="19.899999999999999" customHeight="1" x14ac:dyDescent="0.25">
      <c r="A30" s="16">
        <f>'E.P.F.'!A50</f>
        <v>18</v>
      </c>
      <c r="B30" s="16" t="str">
        <f>'E.P.F.'!B50</f>
        <v>Préparation du sol et amendement organique</v>
      </c>
      <c r="C30" s="16" t="str">
        <f>'E.P.F.'!C50</f>
        <v>m2</v>
      </c>
      <c r="D30" s="61">
        <v>253</v>
      </c>
      <c r="E30" s="25">
        <f>'E.P.F.'!D50</f>
        <v>0</v>
      </c>
      <c r="F30" s="25">
        <f t="shared" ref="F30" si="3">D30*E30</f>
        <v>0</v>
      </c>
    </row>
    <row r="31" spans="1:6" ht="19.899999999999999" customHeight="1" x14ac:dyDescent="0.25">
      <c r="A31" s="16">
        <f>'E.P.F.'!A52</f>
        <v>19</v>
      </c>
      <c r="B31" s="45" t="str">
        <f>'E.P.F.'!B52</f>
        <v>Arbre</v>
      </c>
      <c r="C31" s="16"/>
      <c r="D31" s="61"/>
      <c r="E31" s="25"/>
      <c r="F31" s="25"/>
    </row>
    <row r="32" spans="1:6" ht="19.899999999999999" customHeight="1" x14ac:dyDescent="0.25">
      <c r="A32" s="16" t="str">
        <f>'E.P.F.'!A54</f>
        <v>19.1</v>
      </c>
      <c r="B32" s="96" t="str">
        <f>'E.P.F.'!B54</f>
        <v>Acer campestre tige 20/25 motte, 3/4xtr</v>
      </c>
      <c r="C32" s="16" t="str">
        <f>'E.P.F.'!C54</f>
        <v>u</v>
      </c>
      <c r="D32" s="61">
        <v>1</v>
      </c>
      <c r="E32" s="25">
        <f>'E.P.F.'!D54</f>
        <v>0</v>
      </c>
      <c r="F32" s="25">
        <f t="shared" si="0"/>
        <v>0</v>
      </c>
    </row>
    <row r="33" spans="1:6" ht="19.899999999999999" customHeight="1" x14ac:dyDescent="0.25">
      <c r="A33" s="16" t="str">
        <f>'E.P.F.'!A55</f>
        <v>19.2</v>
      </c>
      <c r="B33" s="96" t="str">
        <f>'E.P.F.'!B55</f>
        <v>Celtis australis tige 20/25 en motte, 3/4xtr</v>
      </c>
      <c r="C33" s="16" t="str">
        <f>'E.P.F.'!C55</f>
        <v>u</v>
      </c>
      <c r="D33" s="61">
        <v>1</v>
      </c>
      <c r="E33" s="25">
        <f>'E.P.F.'!D55</f>
        <v>0</v>
      </c>
      <c r="F33" s="25">
        <f t="shared" si="0"/>
        <v>0</v>
      </c>
    </row>
    <row r="34" spans="1:6" ht="19.899999999999999" customHeight="1" x14ac:dyDescent="0.25">
      <c r="A34" s="16" t="str">
        <f>'E.P.F.'!A56</f>
        <v>19.3</v>
      </c>
      <c r="B34" s="96" t="str">
        <f>'E.P.F.'!B56</f>
        <v>Cersis siliquastrum tige 20/25 en motte, 3/4xtr</v>
      </c>
      <c r="C34" s="16" t="str">
        <f>'E.P.F.'!C56</f>
        <v>u</v>
      </c>
      <c r="D34" s="61">
        <v>1</v>
      </c>
      <c r="E34" s="25">
        <f>'E.P.F.'!D56</f>
        <v>0</v>
      </c>
      <c r="F34" s="25">
        <f t="shared" si="0"/>
        <v>0</v>
      </c>
    </row>
    <row r="35" spans="1:6" s="97" customFormat="1" ht="19.899999999999999" customHeight="1" x14ac:dyDescent="0.25">
      <c r="A35" s="98" t="str">
        <f>'E.P.F.'!A57</f>
        <v>19.4</v>
      </c>
      <c r="B35" s="96" t="str">
        <f>'E.P.F.'!B57</f>
        <v>Ficus carica demi-tige 15/16 conteneur ou motte grillagée</v>
      </c>
      <c r="C35" s="98" t="str">
        <f>'E.P.F.'!C57</f>
        <v>u</v>
      </c>
      <c r="D35" s="61">
        <v>0</v>
      </c>
      <c r="E35" s="25">
        <f>'E.P.F.'!D57</f>
        <v>0</v>
      </c>
      <c r="F35" s="25">
        <f t="shared" ref="F35:F36" si="4">D35*E35</f>
        <v>0</v>
      </c>
    </row>
    <row r="36" spans="1:6" s="97" customFormat="1" ht="19.899999999999999" customHeight="1" x14ac:dyDescent="0.25">
      <c r="A36" s="98" t="str">
        <f>'E.P.F.'!A58</f>
        <v>19.5</v>
      </c>
      <c r="B36" s="96" t="str">
        <f>'E.P.F.'!B58</f>
        <v>Fraxinus exelsior tige 20/25 en motte, 3/4xtr</v>
      </c>
      <c r="C36" s="98" t="str">
        <f>'E.P.F.'!C58</f>
        <v>u</v>
      </c>
      <c r="D36" s="61">
        <v>0</v>
      </c>
      <c r="E36" s="25">
        <f>'E.P.F.'!D58</f>
        <v>0</v>
      </c>
      <c r="F36" s="25">
        <f t="shared" si="4"/>
        <v>0</v>
      </c>
    </row>
    <row r="37" spans="1:6" ht="19.899999999999999" customHeight="1" x14ac:dyDescent="0.25">
      <c r="A37" s="16" t="str">
        <f>'E.P.F.'!A59</f>
        <v>19.6</v>
      </c>
      <c r="B37" s="96" t="str">
        <f>'E.P.F.'!B59</f>
        <v>Koelreuteria paniculata tige 20/25 en motte, 3/4xtr</v>
      </c>
      <c r="C37" s="16" t="str">
        <f>'E.P.F.'!C59</f>
        <v>u</v>
      </c>
      <c r="D37" s="61">
        <v>1</v>
      </c>
      <c r="E37" s="25">
        <f>'E.P.F.'!D59</f>
        <v>0</v>
      </c>
      <c r="F37" s="25">
        <f t="shared" si="0"/>
        <v>0</v>
      </c>
    </row>
    <row r="38" spans="1:6" ht="19.899999999999999" customHeight="1" x14ac:dyDescent="0.25">
      <c r="A38" s="16" t="str">
        <f>'E.P.F.'!A60</f>
        <v>19.7</v>
      </c>
      <c r="B38" s="96" t="str">
        <f>'E.P.F.'!B60</f>
        <v>Prunus avium tige 20/25 en motte, 3/4xtr</v>
      </c>
      <c r="C38" s="16" t="str">
        <f>'E.P.F.'!C60</f>
        <v>u</v>
      </c>
      <c r="D38" s="61">
        <v>0</v>
      </c>
      <c r="E38" s="25">
        <f>'E.P.F.'!D60</f>
        <v>0</v>
      </c>
      <c r="F38" s="25">
        <f t="shared" si="0"/>
        <v>0</v>
      </c>
    </row>
    <row r="39" spans="1:6" ht="19.899999999999999" customHeight="1" x14ac:dyDescent="0.25">
      <c r="A39" s="16" t="str">
        <f>'E.P.F.'!A61</f>
        <v>19.8</v>
      </c>
      <c r="B39" s="96" t="str">
        <f>'E.P.F.'!B61</f>
        <v>Quercus ilex tige 20/25 en motte, 3/4xtr</v>
      </c>
      <c r="C39" s="16" t="str">
        <f>'E.P.F.'!C61</f>
        <v>u</v>
      </c>
      <c r="D39" s="61">
        <v>0</v>
      </c>
      <c r="E39" s="25">
        <f>'E.P.F.'!D61</f>
        <v>0</v>
      </c>
      <c r="F39" s="25">
        <f t="shared" si="0"/>
        <v>0</v>
      </c>
    </row>
    <row r="40" spans="1:6" ht="19.899999999999999" customHeight="1" x14ac:dyDescent="0.25">
      <c r="A40" s="16" t="str">
        <f>'E.P.F.'!A62</f>
        <v>19.9</v>
      </c>
      <c r="B40" s="96" t="str">
        <f>'E.P.F.'!B62</f>
        <v>Quercus petraea tige 20/25 en motte, 3/4xtr</v>
      </c>
      <c r="C40" s="16" t="str">
        <f>'E.P.F.'!C62</f>
        <v>u</v>
      </c>
      <c r="D40" s="61">
        <v>0</v>
      </c>
      <c r="E40" s="25">
        <f>'E.P.F.'!D62</f>
        <v>0</v>
      </c>
      <c r="F40" s="25">
        <f t="shared" si="0"/>
        <v>0</v>
      </c>
    </row>
    <row r="41" spans="1:6" ht="19.899999999999999" customHeight="1" x14ac:dyDescent="0.25">
      <c r="A41" s="16" t="str">
        <f>'E.P.F.'!A63</f>
        <v>19.10</v>
      </c>
      <c r="B41" s="96" t="str">
        <f>'E.P.F.'!B63</f>
        <v>Sophora japonica tige  20/25 en motte, 3/4xtr</v>
      </c>
      <c r="C41" s="16" t="str">
        <f>'E.P.F.'!C63</f>
        <v>u</v>
      </c>
      <c r="D41" s="61">
        <v>0</v>
      </c>
      <c r="E41" s="25">
        <f>'E.P.F.'!D63</f>
        <v>0</v>
      </c>
      <c r="F41" s="25">
        <f t="shared" si="0"/>
        <v>0</v>
      </c>
    </row>
    <row r="42" spans="1:6" ht="19.899999999999999" customHeight="1" x14ac:dyDescent="0.25">
      <c r="A42" s="16" t="str">
        <f>'E.P.F.'!A64</f>
        <v>19.11</v>
      </c>
      <c r="B42" s="96" t="str">
        <f>'E.P.F.'!B64</f>
        <v>Sorbus aria tige 20/25 en motte, 3/4xtr</v>
      </c>
      <c r="C42" s="16" t="str">
        <f>'E.P.F.'!C64</f>
        <v>u</v>
      </c>
      <c r="D42" s="61">
        <v>1</v>
      </c>
      <c r="E42" s="25">
        <f>'E.P.F.'!D64</f>
        <v>0</v>
      </c>
      <c r="F42" s="25">
        <f t="shared" si="0"/>
        <v>0</v>
      </c>
    </row>
    <row r="43" spans="1:6" ht="19.899999999999999" customHeight="1" x14ac:dyDescent="0.25">
      <c r="A43" s="98" t="str">
        <f>'E.P.F.'!A65</f>
        <v>19.12</v>
      </c>
      <c r="B43" s="96" t="str">
        <f>'E.P.F.'!B65</f>
        <v>Sorbus aucuparia tige 20/25 en motte, 3/4xtr</v>
      </c>
      <c r="C43" s="98" t="str">
        <f>'E.P.F.'!C65</f>
        <v>u</v>
      </c>
      <c r="D43" s="61">
        <v>1</v>
      </c>
      <c r="E43" s="25">
        <f>'E.P.F.'!D65</f>
        <v>0</v>
      </c>
      <c r="F43" s="25">
        <f t="shared" si="0"/>
        <v>0</v>
      </c>
    </row>
    <row r="44" spans="1:6" s="97" customFormat="1" ht="19.899999999999999" customHeight="1" x14ac:dyDescent="0.25">
      <c r="A44" s="98" t="str">
        <f>'E.P.F.'!A66</f>
        <v>19.13</v>
      </c>
      <c r="B44" s="96" t="str">
        <f>'E.P.F.'!B66</f>
        <v>Tilia henryana tige 20/25 en motte, 3/4xtr</v>
      </c>
      <c r="C44" s="98" t="str">
        <f>'E.P.F.'!C66</f>
        <v>u</v>
      </c>
      <c r="D44" s="61">
        <v>2</v>
      </c>
      <c r="E44" s="25">
        <f>'E.P.F.'!D66</f>
        <v>0</v>
      </c>
      <c r="F44" s="25">
        <f t="shared" si="0"/>
        <v>0</v>
      </c>
    </row>
    <row r="45" spans="1:6" ht="19.899999999999999" customHeight="1" x14ac:dyDescent="0.25">
      <c r="A45" s="16">
        <f>'E.P.F.'!A67</f>
        <v>20</v>
      </c>
      <c r="B45" s="45" t="str">
        <f>'E.P.F.'!B67</f>
        <v>Plantes grimpantes</v>
      </c>
      <c r="C45" s="16"/>
      <c r="D45" s="61"/>
      <c r="E45" s="25"/>
      <c r="F45" s="25"/>
    </row>
    <row r="46" spans="1:6" ht="19.899999999999999" customHeight="1" x14ac:dyDescent="0.25">
      <c r="A46" s="16" t="str">
        <f>'E.P.F.'!A69</f>
        <v>20.1</v>
      </c>
      <c r="B46" s="96" t="str">
        <f>'E.P.F.'!B69</f>
        <v>Actinidia deliciosa - conteneur 5l</v>
      </c>
      <c r="C46" s="16" t="str">
        <f>'E.P.F.'!C69</f>
        <v>u</v>
      </c>
      <c r="D46" s="61">
        <v>0</v>
      </c>
      <c r="E46" s="25">
        <f>'E.P.F.'!D69</f>
        <v>0</v>
      </c>
      <c r="F46" s="25">
        <f t="shared" ref="F46:F78" si="5">D46*E46</f>
        <v>0</v>
      </c>
    </row>
    <row r="47" spans="1:6" ht="19.899999999999999" customHeight="1" x14ac:dyDescent="0.25">
      <c r="A47" s="16" t="str">
        <f>'E.P.F.'!A70</f>
        <v>20.2</v>
      </c>
      <c r="B47" s="96" t="str">
        <f>'E.P.F.'!B70</f>
        <v>Campsis grandiflora - conteneur 5l</v>
      </c>
      <c r="C47" s="16" t="str">
        <f>'E.P.F.'!C70</f>
        <v>u</v>
      </c>
      <c r="D47" s="61">
        <v>4</v>
      </c>
      <c r="E47" s="25">
        <f>'E.P.F.'!D70</f>
        <v>0</v>
      </c>
      <c r="F47" s="25">
        <f t="shared" si="5"/>
        <v>0</v>
      </c>
    </row>
    <row r="48" spans="1:6" ht="19.899999999999999" customHeight="1" x14ac:dyDescent="0.25">
      <c r="A48" s="16" t="str">
        <f>'E.P.F.'!A71</f>
        <v>20.3</v>
      </c>
      <c r="B48" s="96" t="str">
        <f>'E.P.F.'!B71</f>
        <v>Lonicera periclymenum - conteneur 5l</v>
      </c>
      <c r="C48" s="16" t="str">
        <f>'E.P.F.'!C71</f>
        <v>u</v>
      </c>
      <c r="D48" s="61">
        <v>2</v>
      </c>
      <c r="E48" s="25">
        <f>'E.P.F.'!D71</f>
        <v>0</v>
      </c>
      <c r="F48" s="25">
        <f t="shared" si="5"/>
        <v>0</v>
      </c>
    </row>
    <row r="49" spans="1:6" ht="19.899999999999999" customHeight="1" x14ac:dyDescent="0.25">
      <c r="A49" s="16" t="str">
        <f>'E.P.F.'!A72</f>
        <v>20.4</v>
      </c>
      <c r="B49" s="96" t="str">
        <f>'E.P.F.'!B72</f>
        <v>Passiflora caerulea - conteneur 5l</v>
      </c>
      <c r="C49" s="16" t="str">
        <f>'E.P.F.'!C72</f>
        <v>u</v>
      </c>
      <c r="D49" s="61">
        <v>4</v>
      </c>
      <c r="E49" s="25">
        <f>'E.P.F.'!D72</f>
        <v>0</v>
      </c>
      <c r="F49" s="25">
        <f t="shared" si="5"/>
        <v>0</v>
      </c>
    </row>
    <row r="50" spans="1:6" ht="19.899999999999999" customHeight="1" x14ac:dyDescent="0.25">
      <c r="A50" s="16" t="str">
        <f>'E.P.F.'!A73</f>
        <v>20.5</v>
      </c>
      <c r="B50" s="96" t="str">
        <f>'E.P.F.'!B73</f>
        <v>Rosa banksiae - conteneur 5l</v>
      </c>
      <c r="C50" s="16" t="str">
        <f>'E.P.F.'!C73</f>
        <v>u</v>
      </c>
      <c r="D50" s="61">
        <v>3</v>
      </c>
      <c r="E50" s="25">
        <f>'E.P.F.'!D73</f>
        <v>0</v>
      </c>
      <c r="F50" s="25">
        <f t="shared" si="5"/>
        <v>0</v>
      </c>
    </row>
    <row r="51" spans="1:6" s="97" customFormat="1" ht="19.899999999999999" customHeight="1" x14ac:dyDescent="0.25">
      <c r="A51" s="98" t="str">
        <f>'E.P.F.'!A74</f>
        <v>20.6</v>
      </c>
      <c r="B51" s="96" t="str">
        <f>'E.P.F.'!B74</f>
        <v>Solanum laxum - conteneur 5l</v>
      </c>
      <c r="C51" s="98" t="str">
        <f>'E.P.F.'!C74</f>
        <v>u</v>
      </c>
      <c r="D51" s="61">
        <v>6</v>
      </c>
      <c r="E51" s="25">
        <f>'E.P.F.'!D74</f>
        <v>0</v>
      </c>
      <c r="F51" s="25">
        <f t="shared" si="5"/>
        <v>0</v>
      </c>
    </row>
    <row r="52" spans="1:6" s="97" customFormat="1" ht="19.899999999999999" customHeight="1" x14ac:dyDescent="0.25">
      <c r="A52" s="98" t="str">
        <f>'E.P.F.'!A75</f>
        <v>20.7</v>
      </c>
      <c r="B52" s="96" t="str">
        <f>'E.P.F.'!B75</f>
        <v>Tracheospermum jasminoides - conteneur 5l</v>
      </c>
      <c r="C52" s="98" t="str">
        <f>'E.P.F.'!C75</f>
        <v>u</v>
      </c>
      <c r="D52" s="61">
        <v>8</v>
      </c>
      <c r="E52" s="25">
        <f>'E.P.F.'!D75</f>
        <v>0</v>
      </c>
      <c r="F52" s="25">
        <f t="shared" si="5"/>
        <v>0</v>
      </c>
    </row>
    <row r="53" spans="1:6" s="97" customFormat="1" ht="19.899999999999999" customHeight="1" x14ac:dyDescent="0.25">
      <c r="A53" s="98" t="str">
        <f>'E.P.F.'!A76</f>
        <v>20.8</v>
      </c>
      <c r="B53" s="96" t="str">
        <f>'E.P.F.'!B76</f>
        <v>Vitis vinifera - conteneur 5l</v>
      </c>
      <c r="C53" s="98" t="str">
        <f>'E.P.F.'!C76</f>
        <v>u</v>
      </c>
      <c r="D53" s="61">
        <v>0</v>
      </c>
      <c r="E53" s="25">
        <f>'E.P.F.'!D76</f>
        <v>0</v>
      </c>
      <c r="F53" s="25">
        <f t="shared" si="5"/>
        <v>0</v>
      </c>
    </row>
    <row r="54" spans="1:6" s="97" customFormat="1" ht="19.899999999999999" customHeight="1" x14ac:dyDescent="0.25">
      <c r="A54" s="98">
        <f>'E.P.F.'!A77</f>
        <v>21</v>
      </c>
      <c r="B54" s="100" t="str">
        <f>'E.P.F.'!B77</f>
        <v>Massif type 1</v>
      </c>
      <c r="C54" s="98"/>
      <c r="D54" s="61"/>
      <c r="E54" s="25"/>
      <c r="F54" s="25"/>
    </row>
    <row r="55" spans="1:6" s="97" customFormat="1" ht="19.899999999999999" customHeight="1" x14ac:dyDescent="0.25">
      <c r="A55" s="98" t="str">
        <f>'E.P.F.'!A79</f>
        <v>21.1</v>
      </c>
      <c r="B55" s="96" t="str">
        <f>'E.P.F.'!B79</f>
        <v>Helichrysum italicum C3</v>
      </c>
      <c r="C55" s="98" t="str">
        <f>'E.P.F.'!C79</f>
        <v>u</v>
      </c>
      <c r="D55" s="61">
        <v>13</v>
      </c>
      <c r="E55" s="25">
        <f>'E.P.F.'!D79</f>
        <v>0</v>
      </c>
      <c r="F55" s="25">
        <f t="shared" ref="F55:F58" si="6">D55*E55</f>
        <v>0</v>
      </c>
    </row>
    <row r="56" spans="1:6" s="97" customFormat="1" ht="19.899999999999999" customHeight="1" x14ac:dyDescent="0.25">
      <c r="A56" s="98" t="str">
        <f>'E.P.F.'!A80</f>
        <v>21.2</v>
      </c>
      <c r="B56" s="96" t="str">
        <f>'E.P.F.'!B80</f>
        <v>Lavandula angustifolia C3</v>
      </c>
      <c r="C56" s="98" t="str">
        <f>'E.P.F.'!C80</f>
        <v>u</v>
      </c>
      <c r="D56" s="61">
        <v>23</v>
      </c>
      <c r="E56" s="25">
        <f>'E.P.F.'!D80</f>
        <v>0</v>
      </c>
      <c r="F56" s="25">
        <f t="shared" si="6"/>
        <v>0</v>
      </c>
    </row>
    <row r="57" spans="1:6" s="97" customFormat="1" ht="19.899999999999999" customHeight="1" x14ac:dyDescent="0.25">
      <c r="A57" s="98" t="str">
        <f>'E.P.F.'!A81</f>
        <v>21.3</v>
      </c>
      <c r="B57" s="96" t="str">
        <f>'E.P.F.'!B81</f>
        <v>Origanum vulgare G9</v>
      </c>
      <c r="C57" s="98" t="str">
        <f>'E.P.F.'!C81</f>
        <v>u</v>
      </c>
      <c r="D57" s="61">
        <v>26</v>
      </c>
      <c r="E57" s="25">
        <f>'E.P.F.'!D81</f>
        <v>0</v>
      </c>
      <c r="F57" s="25">
        <f t="shared" si="6"/>
        <v>0</v>
      </c>
    </row>
    <row r="58" spans="1:6" s="97" customFormat="1" ht="19.899999999999999" customHeight="1" x14ac:dyDescent="0.25">
      <c r="A58" s="98" t="str">
        <f>'E.P.F.'!A82</f>
        <v>21.4</v>
      </c>
      <c r="B58" s="96" t="str">
        <f>'E.P.F.'!B82</f>
        <v>Salvia rosmarinus C3</v>
      </c>
      <c r="C58" s="98" t="str">
        <f>'E.P.F.'!C82</f>
        <v>u</v>
      </c>
      <c r="D58" s="61">
        <v>12</v>
      </c>
      <c r="E58" s="25">
        <f>'E.P.F.'!D82</f>
        <v>0</v>
      </c>
      <c r="F58" s="25">
        <f t="shared" si="6"/>
        <v>0</v>
      </c>
    </row>
    <row r="59" spans="1:6" ht="19.899999999999999" customHeight="1" x14ac:dyDescent="0.25">
      <c r="A59" s="16" t="str">
        <f>'E.P.F.'!A83</f>
        <v>21.5</v>
      </c>
      <c r="B59" s="96" t="str">
        <f>'E.P.F.'!B83</f>
        <v>Satureja montana G9</v>
      </c>
      <c r="C59" s="98" t="str">
        <f>'E.P.F.'!C83</f>
        <v>u</v>
      </c>
      <c r="D59" s="61">
        <v>26</v>
      </c>
      <c r="E59" s="25">
        <f>'E.P.F.'!D83</f>
        <v>0</v>
      </c>
      <c r="F59" s="25">
        <f t="shared" si="5"/>
        <v>0</v>
      </c>
    </row>
    <row r="60" spans="1:6" s="97" customFormat="1" ht="19.899999999999999" customHeight="1" x14ac:dyDescent="0.25">
      <c r="A60" s="98" t="str">
        <f>'E.P.F.'!A84</f>
        <v>21.6</v>
      </c>
      <c r="B60" s="96" t="str">
        <f>'E.P.F.'!B84</f>
        <v>Thymus vulgaris G9</v>
      </c>
      <c r="C60" s="98" t="str">
        <f>'E.P.F.'!C84</f>
        <v>u</v>
      </c>
      <c r="D60" s="61">
        <v>26</v>
      </c>
      <c r="E60" s="25">
        <f>'E.P.F.'!D84</f>
        <v>0</v>
      </c>
      <c r="F60" s="25">
        <f t="shared" ref="F60:F77" si="7">D60*E60</f>
        <v>0</v>
      </c>
    </row>
    <row r="61" spans="1:6" s="97" customFormat="1" ht="19.899999999999999" customHeight="1" x14ac:dyDescent="0.25">
      <c r="A61" s="98">
        <f>'E.P.F.'!A85</f>
        <v>22</v>
      </c>
      <c r="B61" s="100" t="str">
        <f>'E.P.F.'!B85</f>
        <v>Massif type 2</v>
      </c>
      <c r="C61" s="98"/>
      <c r="D61" s="61"/>
      <c r="E61" s="25"/>
      <c r="F61" s="25"/>
    </row>
    <row r="62" spans="1:6" s="97" customFormat="1" ht="19.899999999999999" customHeight="1" x14ac:dyDescent="0.25">
      <c r="A62" s="98" t="str">
        <f>'E.P.F.'!A87</f>
        <v>22.1</v>
      </c>
      <c r="B62" s="96" t="str">
        <f>'E.P.F.'!B87</f>
        <v>Alcea rosa G9</v>
      </c>
      <c r="C62" s="98" t="str">
        <f>'E.P.F.'!C87</f>
        <v>u</v>
      </c>
      <c r="D62" s="61">
        <v>66</v>
      </c>
      <c r="E62" s="25">
        <f>'E.P.F.'!D87</f>
        <v>0</v>
      </c>
      <c r="F62" s="25">
        <f t="shared" si="7"/>
        <v>0</v>
      </c>
    </row>
    <row r="63" spans="1:6" s="97" customFormat="1" ht="19.899999999999999" customHeight="1" x14ac:dyDescent="0.25">
      <c r="A63" s="98" t="str">
        <f>'E.P.F.'!A88</f>
        <v>22.2</v>
      </c>
      <c r="B63" s="96" t="str">
        <f>'E.P.F.'!B88</f>
        <v>Salvia leucantha C3</v>
      </c>
      <c r="C63" s="98" t="str">
        <f>'E.P.F.'!C88</f>
        <v>u</v>
      </c>
      <c r="D63" s="61">
        <v>25</v>
      </c>
      <c r="E63" s="25">
        <f>'E.P.F.'!D88</f>
        <v>0</v>
      </c>
      <c r="F63" s="25">
        <f t="shared" si="7"/>
        <v>0</v>
      </c>
    </row>
    <row r="64" spans="1:6" s="97" customFormat="1" ht="19.899999999999999" customHeight="1" x14ac:dyDescent="0.25">
      <c r="A64" s="98" t="str">
        <f>'E.P.F.'!A89</f>
        <v>22.3</v>
      </c>
      <c r="B64" s="96" t="str">
        <f>'E.P.F.'!B89</f>
        <v>Stipa tenuissima C3</v>
      </c>
      <c r="C64" s="98" t="str">
        <f>'E.P.F.'!C89</f>
        <v>u</v>
      </c>
      <c r="D64" s="61">
        <v>74</v>
      </c>
      <c r="E64" s="25">
        <f>'E.P.F.'!D89</f>
        <v>0</v>
      </c>
      <c r="F64" s="25">
        <f t="shared" si="7"/>
        <v>0</v>
      </c>
    </row>
    <row r="65" spans="1:6" ht="19.899999999999999" customHeight="1" x14ac:dyDescent="0.25">
      <c r="A65" s="16">
        <f>'E.P.F.'!A90</f>
        <v>23</v>
      </c>
      <c r="B65" s="100" t="str">
        <f>'E.P.F.'!B90</f>
        <v>Massif type 3</v>
      </c>
      <c r="C65" s="98"/>
      <c r="D65" s="61"/>
      <c r="E65" s="25"/>
      <c r="F65" s="25"/>
    </row>
    <row r="66" spans="1:6" s="97" customFormat="1" ht="19.899999999999999" customHeight="1" x14ac:dyDescent="0.25">
      <c r="A66" s="98" t="str">
        <f>'E.P.F.'!A92</f>
        <v>23.1</v>
      </c>
      <c r="B66" s="96" t="str">
        <f>'E.P.F.'!B92</f>
        <v>Hedera colchica C3</v>
      </c>
      <c r="C66" s="98" t="str">
        <f>'E.P.F.'!C92</f>
        <v>u</v>
      </c>
      <c r="D66" s="61">
        <v>3</v>
      </c>
      <c r="E66" s="25">
        <f>'E.P.F.'!D92</f>
        <v>0</v>
      </c>
      <c r="F66" s="25">
        <f t="shared" si="7"/>
        <v>0</v>
      </c>
    </row>
    <row r="67" spans="1:6" s="97" customFormat="1" ht="19.899999999999999" customHeight="1" x14ac:dyDescent="0.25">
      <c r="A67" s="98" t="str">
        <f>'E.P.F.'!A93</f>
        <v>23.2</v>
      </c>
      <c r="B67" s="96" t="str">
        <f>'E.P.F.'!B93</f>
        <v>Bergeria cordifolia G9</v>
      </c>
      <c r="C67" s="98" t="str">
        <f>'E.P.F.'!C93</f>
        <v>u</v>
      </c>
      <c r="D67" s="61">
        <v>12</v>
      </c>
      <c r="E67" s="25">
        <f>'E.P.F.'!D93</f>
        <v>0</v>
      </c>
      <c r="F67" s="25">
        <f t="shared" si="7"/>
        <v>0</v>
      </c>
    </row>
    <row r="68" spans="1:6" ht="19.899999999999999" customHeight="1" x14ac:dyDescent="0.25">
      <c r="A68" s="16">
        <f>'E.P.F.'!A94</f>
        <v>24</v>
      </c>
      <c r="B68" s="100" t="str">
        <f>'E.P.F.'!B94</f>
        <v>Massif type 4</v>
      </c>
      <c r="C68" s="98"/>
      <c r="D68" s="61"/>
      <c r="E68" s="25"/>
      <c r="F68" s="25"/>
    </row>
    <row r="69" spans="1:6" ht="19.899999999999999" customHeight="1" x14ac:dyDescent="0.25">
      <c r="A69" s="98" t="str">
        <f>'E.P.F.'!A96</f>
        <v>24.1</v>
      </c>
      <c r="B69" s="96" t="str">
        <f>'E.P.F.'!B96</f>
        <v>Centranthus ruber C3</v>
      </c>
      <c r="C69" s="98" t="str">
        <f>'E.P.F.'!C96</f>
        <v>u</v>
      </c>
      <c r="D69" s="61">
        <v>19</v>
      </c>
      <c r="E69" s="25">
        <f>'E.P.F.'!D96</f>
        <v>0</v>
      </c>
      <c r="F69" s="25">
        <f t="shared" si="7"/>
        <v>0</v>
      </c>
    </row>
    <row r="70" spans="1:6" ht="19.899999999999999" customHeight="1" x14ac:dyDescent="0.25">
      <c r="A70" s="98" t="str">
        <f>'E.P.F.'!A97</f>
        <v>24.2</v>
      </c>
      <c r="B70" s="96" t="str">
        <f>'E.P.F.'!B97</f>
        <v>Cerastium tomentosum G9</v>
      </c>
      <c r="C70" s="98" t="str">
        <f>'E.P.F.'!C97</f>
        <v>u</v>
      </c>
      <c r="D70" s="61">
        <v>76</v>
      </c>
      <c r="E70" s="25">
        <f>'E.P.F.'!D97</f>
        <v>0</v>
      </c>
      <c r="F70" s="25">
        <f t="shared" si="7"/>
        <v>0</v>
      </c>
    </row>
    <row r="71" spans="1:6" ht="19.899999999999999" customHeight="1" x14ac:dyDescent="0.25">
      <c r="A71" s="98" t="str">
        <f>'E.P.F.'!A98</f>
        <v>24.3</v>
      </c>
      <c r="B71" s="96" t="str">
        <f>'E.P.F.'!B98</f>
        <v>Cistus albidus C3</v>
      </c>
      <c r="C71" s="98" t="str">
        <f>'E.P.F.'!C98</f>
        <v>u</v>
      </c>
      <c r="D71" s="61">
        <v>23</v>
      </c>
      <c r="E71" s="25">
        <f>'E.P.F.'!D98</f>
        <v>0</v>
      </c>
      <c r="F71" s="25">
        <f t="shared" si="7"/>
        <v>0</v>
      </c>
    </row>
    <row r="72" spans="1:6" s="97" customFormat="1" ht="19.899999999999999" customHeight="1" x14ac:dyDescent="0.25">
      <c r="A72" s="98" t="str">
        <f>'E.P.F.'!A99</f>
        <v>24.4</v>
      </c>
      <c r="B72" s="96" t="str">
        <f>'E.P.F.'!B99</f>
        <v>Iberis sempervirens C3</v>
      </c>
      <c r="C72" s="98" t="str">
        <f>'E.P.F.'!C99</f>
        <v>u</v>
      </c>
      <c r="D72" s="61">
        <v>78</v>
      </c>
      <c r="E72" s="25">
        <f>'E.P.F.'!D99</f>
        <v>0</v>
      </c>
      <c r="F72" s="25">
        <f t="shared" si="7"/>
        <v>0</v>
      </c>
    </row>
    <row r="73" spans="1:6" s="97" customFormat="1" ht="19.899999999999999" customHeight="1" x14ac:dyDescent="0.25">
      <c r="A73" s="98" t="str">
        <f>'E.P.F.'!A100</f>
        <v>24.5</v>
      </c>
      <c r="B73" s="96" t="str">
        <f>'E.P.F.'!B100</f>
        <v>Perovskia atriplicifolia C3</v>
      </c>
      <c r="C73" s="98" t="str">
        <f>'E.P.F.'!C100</f>
        <v>u</v>
      </c>
      <c r="D73" s="61">
        <v>38</v>
      </c>
      <c r="E73" s="25">
        <f>'E.P.F.'!D100</f>
        <v>0</v>
      </c>
      <c r="F73" s="25">
        <f t="shared" si="7"/>
        <v>0</v>
      </c>
    </row>
    <row r="74" spans="1:6" s="97" customFormat="1" ht="19.899999999999999" customHeight="1" x14ac:dyDescent="0.25">
      <c r="A74" s="98" t="str">
        <f>'E.P.F.'!A101</f>
        <v>24.6</v>
      </c>
      <c r="B74" s="96" t="str">
        <f>'E.P.F.'!B101</f>
        <v>Santolina chamaecyparissus C3</v>
      </c>
      <c r="C74" s="98" t="str">
        <f>'E.P.F.'!C101</f>
        <v>u</v>
      </c>
      <c r="D74" s="61">
        <v>25</v>
      </c>
      <c r="E74" s="25">
        <f>'E.P.F.'!D101</f>
        <v>0</v>
      </c>
      <c r="F74" s="25">
        <f t="shared" si="7"/>
        <v>0</v>
      </c>
    </row>
    <row r="75" spans="1:6" s="97" customFormat="1" ht="19.899999999999999" customHeight="1" x14ac:dyDescent="0.25">
      <c r="A75" s="98" t="str">
        <f>'E.P.F.'!A102</f>
        <v>24.7</v>
      </c>
      <c r="B75" s="96" t="str">
        <f>'E.P.F.'!B102</f>
        <v>Stachys lanata C3</v>
      </c>
      <c r="C75" s="98" t="str">
        <f>'E.P.F.'!C102</f>
        <v>u</v>
      </c>
      <c r="D75" s="61">
        <v>35</v>
      </c>
      <c r="E75" s="25">
        <f>'E.P.F.'!D102</f>
        <v>0</v>
      </c>
      <c r="F75" s="25">
        <f t="shared" si="7"/>
        <v>0</v>
      </c>
    </row>
    <row r="76" spans="1:6" s="97" customFormat="1" ht="19.899999999999999" customHeight="1" x14ac:dyDescent="0.25">
      <c r="A76" s="98" t="str">
        <f>'E.P.F.'!A103</f>
        <v>24.8</v>
      </c>
      <c r="B76" s="96" t="str">
        <f>'E.P.F.'!B103</f>
        <v>Verbena bonariensis C3</v>
      </c>
      <c r="C76" s="98" t="str">
        <f>'E.P.F.'!C103</f>
        <v>u</v>
      </c>
      <c r="D76" s="61">
        <v>50</v>
      </c>
      <c r="E76" s="25">
        <f>'E.P.F.'!D103</f>
        <v>0</v>
      </c>
      <c r="F76" s="25">
        <f t="shared" si="7"/>
        <v>0</v>
      </c>
    </row>
    <row r="77" spans="1:6" ht="19.899999999999999" customHeight="1" x14ac:dyDescent="0.25">
      <c r="A77" s="16">
        <f>'E.P.F.'!A104</f>
        <v>25</v>
      </c>
      <c r="B77" s="16" t="str">
        <f>'E.P.F.'!B104</f>
        <v>Semis de prairie sèche</v>
      </c>
      <c r="C77" s="16" t="str">
        <f>'E.P.F.'!C104</f>
        <v>m2</v>
      </c>
      <c r="D77" s="61">
        <v>0</v>
      </c>
      <c r="E77" s="25">
        <f>'E.P.F.'!D104</f>
        <v>0</v>
      </c>
      <c r="F77" s="25">
        <f t="shared" si="7"/>
        <v>0</v>
      </c>
    </row>
    <row r="78" spans="1:6" ht="19.899999999999999" customHeight="1" x14ac:dyDescent="0.25">
      <c r="A78" s="16">
        <f>'E.P.F.'!A106</f>
        <v>26</v>
      </c>
      <c r="B78" s="16" t="str">
        <f>'E.P.F.'!B106</f>
        <v>Semis de prairie fleurie</v>
      </c>
      <c r="C78" s="16" t="str">
        <f>'E.P.F.'!C106</f>
        <v>m2</v>
      </c>
      <c r="D78" s="61">
        <v>0</v>
      </c>
      <c r="E78" s="25">
        <f>'E.P.F.'!D106</f>
        <v>0</v>
      </c>
      <c r="F78" s="25">
        <f t="shared" si="5"/>
        <v>0</v>
      </c>
    </row>
    <row r="79" spans="1:6" ht="19.899999999999999" customHeight="1" x14ac:dyDescent="0.25">
      <c r="A79" s="16">
        <f>'E.P.F.'!A108</f>
        <v>27</v>
      </c>
      <c r="B79" s="70" t="str">
        <f>'E.P.F.'!B108</f>
        <v>Paillage BRF</v>
      </c>
      <c r="C79" s="16" t="s">
        <v>41</v>
      </c>
      <c r="D79" s="61">
        <f>D30</f>
        <v>253</v>
      </c>
      <c r="E79" s="25">
        <f>'E.P.F.'!D108</f>
        <v>0</v>
      </c>
      <c r="F79" s="25">
        <f t="shared" si="0"/>
        <v>0</v>
      </c>
    </row>
    <row r="80" spans="1:6" s="97" customFormat="1" ht="19.899999999999999" customHeight="1" x14ac:dyDescent="0.25">
      <c r="A80" s="98">
        <f>'E.P.F.'!A110</f>
        <v>28</v>
      </c>
      <c r="B80" s="98" t="str">
        <f>'E.P.F.'!B110</f>
        <v>Tuteurs monopodes</v>
      </c>
      <c r="C80" s="98" t="str">
        <f>'E.P.F.'!C110</f>
        <v>u</v>
      </c>
      <c r="D80" s="61">
        <v>0</v>
      </c>
      <c r="E80" s="25">
        <f>'E.P.F.'!D110</f>
        <v>0</v>
      </c>
      <c r="F80" s="25">
        <f t="shared" si="0"/>
        <v>0</v>
      </c>
    </row>
    <row r="81" spans="1:6" ht="19.899999999999999" customHeight="1" x14ac:dyDescent="0.25">
      <c r="A81" s="16">
        <f>'E.P.F.'!A112</f>
        <v>29</v>
      </c>
      <c r="B81" s="16" t="str">
        <f>'E.P.F.'!B112</f>
        <v>Tuteurs bipodes</v>
      </c>
      <c r="C81" s="16" t="str">
        <f>'E.P.F.'!C112</f>
        <v>u</v>
      </c>
      <c r="D81" s="61">
        <f>SUM(D32:D44)</f>
        <v>8</v>
      </c>
      <c r="E81" s="25">
        <f>'E.P.F.'!D112</f>
        <v>0</v>
      </c>
      <c r="F81" s="25">
        <f t="shared" si="0"/>
        <v>0</v>
      </c>
    </row>
    <row r="82" spans="1:6" ht="19.899999999999999" customHeight="1" x14ac:dyDescent="0.25">
      <c r="A82" s="16">
        <f>'E.P.F.'!A114</f>
        <v>30</v>
      </c>
      <c r="B82" s="16" t="str">
        <f>'E.P.F.'!B114</f>
        <v>Revêtt drainant - platelage bois sur plots béton</v>
      </c>
      <c r="C82" s="16" t="str">
        <f>'E.P.F.'!C114</f>
        <v>m2</v>
      </c>
      <c r="D82" s="61">
        <v>9</v>
      </c>
      <c r="E82" s="25">
        <f>'E.P.F.'!D114</f>
        <v>0</v>
      </c>
      <c r="F82" s="25">
        <f t="shared" si="0"/>
        <v>0</v>
      </c>
    </row>
    <row r="83" spans="1:6" ht="19.899999999999999" customHeight="1" x14ac:dyDescent="0.25">
      <c r="A83" s="16">
        <f>'E.P.F.'!A116</f>
        <v>31</v>
      </c>
      <c r="B83" s="16" t="str">
        <f>'E.P.F.'!B116</f>
        <v>Clôture ganivelle h=0,60m</v>
      </c>
      <c r="C83" s="16" t="str">
        <f>'E.P.F.'!C116</f>
        <v>ml</v>
      </c>
      <c r="D83" s="61">
        <v>140</v>
      </c>
      <c r="E83" s="25">
        <f>'E.P.F.'!D116</f>
        <v>0</v>
      </c>
      <c r="F83" s="25">
        <f t="shared" si="0"/>
        <v>0</v>
      </c>
    </row>
    <row r="84" spans="1:6" ht="19.899999999999999" customHeight="1" x14ac:dyDescent="0.25">
      <c r="A84" s="16">
        <f>'E.P.F.'!A118</f>
        <v>32</v>
      </c>
      <c r="B84" s="16" t="str">
        <f>'E.P.F.'!B118</f>
        <v>Pergola végétalisée</v>
      </c>
      <c r="C84" s="16" t="str">
        <f>'E.P.F.'!C118</f>
        <v>m2</v>
      </c>
      <c r="D84" s="61">
        <v>200</v>
      </c>
      <c r="E84" s="25">
        <f>'E.P.F.'!D118</f>
        <v>0</v>
      </c>
      <c r="F84" s="25">
        <f t="shared" si="0"/>
        <v>0</v>
      </c>
    </row>
    <row r="85" spans="1:6" ht="19.899999999999999" customHeight="1" x14ac:dyDescent="0.25">
      <c r="A85" s="16">
        <f>'E.P.F.'!A120</f>
        <v>33</v>
      </c>
      <c r="B85" s="16" t="str">
        <f>'E.P.F.'!B120</f>
        <v xml:space="preserve">Banc </v>
      </c>
      <c r="C85" s="16" t="str">
        <f>'E.P.F.'!C120</f>
        <v>u</v>
      </c>
      <c r="D85" s="25">
        <v>3</v>
      </c>
      <c r="E85" s="25">
        <f>'E.P.F.'!D120</f>
        <v>0</v>
      </c>
      <c r="F85" s="25">
        <f t="shared" si="0"/>
        <v>0</v>
      </c>
    </row>
    <row r="86" spans="1:6" ht="19.899999999999999" customHeight="1" x14ac:dyDescent="0.25">
      <c r="A86" s="16">
        <f>'E.P.F.'!A122</f>
        <v>34</v>
      </c>
      <c r="B86" s="16" t="str">
        <f>'E.P.F.'!B122</f>
        <v xml:space="preserve">Table pique-nique </v>
      </c>
      <c r="C86" s="16" t="str">
        <f>'E.P.F.'!C122</f>
        <v>u</v>
      </c>
      <c r="D86" s="25">
        <v>0</v>
      </c>
      <c r="E86" s="25">
        <f>'E.P.F.'!D122</f>
        <v>0</v>
      </c>
      <c r="F86" s="25">
        <f t="shared" si="0"/>
        <v>0</v>
      </c>
    </row>
    <row r="87" spans="1:6" s="97" customFormat="1" ht="19.899999999999999" customHeight="1" x14ac:dyDescent="0.25">
      <c r="A87" s="98">
        <f>'E.P.F.'!A124</f>
        <v>35</v>
      </c>
      <c r="B87" s="98" t="str">
        <f>'E.P.F.'!B124</f>
        <v>Assise bois courbe</v>
      </c>
      <c r="C87" s="98" t="str">
        <f>'E.P.F.'!C124</f>
        <v>ml</v>
      </c>
      <c r="D87" s="25">
        <v>0</v>
      </c>
      <c r="E87" s="25">
        <f>'E.P.F.'!D124</f>
        <v>0</v>
      </c>
      <c r="F87" s="25">
        <f t="shared" si="0"/>
        <v>0</v>
      </c>
    </row>
    <row r="88" spans="1:6" s="97" customFormat="1" ht="19.899999999999999" customHeight="1" x14ac:dyDescent="0.25">
      <c r="A88" s="98">
        <f>'E.P.F.'!A126</f>
        <v>36</v>
      </c>
      <c r="B88" s="98" t="str">
        <f>'E.P.F.'!B126</f>
        <v>Gradins bois</v>
      </c>
      <c r="C88" s="98" t="str">
        <f>'E.P.F.'!C126</f>
        <v>ml</v>
      </c>
      <c r="D88" s="25">
        <v>32</v>
      </c>
      <c r="E88" s="25">
        <f>'E.P.F.'!D126</f>
        <v>0</v>
      </c>
      <c r="F88" s="25">
        <f t="shared" si="0"/>
        <v>0</v>
      </c>
    </row>
    <row r="89" spans="1:6" s="109" customFormat="1" ht="19.899999999999999" customHeight="1" x14ac:dyDescent="0.25">
      <c r="A89" s="110">
        <f>'E.P.F.'!A128</f>
        <v>37</v>
      </c>
      <c r="B89" s="110" t="str">
        <f>'E.P.F.'!B128</f>
        <v>Jeu de grimpe poutres et filet</v>
      </c>
      <c r="C89" s="110" t="str">
        <f>'E.P.F.'!C128</f>
        <v>fft</v>
      </c>
      <c r="D89" s="25">
        <v>1</v>
      </c>
      <c r="E89" s="25">
        <f>'E.P.F.'!D128</f>
        <v>0</v>
      </c>
      <c r="F89" s="25">
        <f t="shared" si="0"/>
        <v>0</v>
      </c>
    </row>
    <row r="90" spans="1:6" s="109" customFormat="1" ht="19.899999999999999" customHeight="1" x14ac:dyDescent="0.25">
      <c r="A90" s="110">
        <f>'E.P.F.'!A130</f>
        <v>38</v>
      </c>
      <c r="B90" s="110" t="str">
        <f>'E.P.F.'!B130</f>
        <v>Toboggan sur butte</v>
      </c>
      <c r="C90" s="110" t="str">
        <f>'E.P.F.'!C130</f>
        <v>fft</v>
      </c>
      <c r="D90" s="25">
        <v>1</v>
      </c>
      <c r="E90" s="25">
        <f>'E.P.F.'!D130</f>
        <v>0</v>
      </c>
      <c r="F90" s="25">
        <f t="shared" si="0"/>
        <v>0</v>
      </c>
    </row>
    <row r="91" spans="1:6" s="109" customFormat="1" ht="19.899999999999999" customHeight="1" x14ac:dyDescent="0.25">
      <c r="A91" s="110">
        <f>'E.P.F.'!A132</f>
        <v>39</v>
      </c>
      <c r="B91" s="110" t="str">
        <f>'E.P.F.'!B132</f>
        <v>Escalier rondins</v>
      </c>
      <c r="C91" s="110" t="str">
        <f>'E.P.F.'!C132</f>
        <v>ml</v>
      </c>
      <c r="D91" s="25">
        <v>12</v>
      </c>
      <c r="E91" s="25">
        <f>'E.P.F.'!D132</f>
        <v>0</v>
      </c>
      <c r="F91" s="25">
        <f t="shared" ref="F91" si="8">D91*E91</f>
        <v>0</v>
      </c>
    </row>
    <row r="92" spans="1:6" s="109" customFormat="1" ht="19.899999999999999" customHeight="1" x14ac:dyDescent="0.25">
      <c r="A92" s="110">
        <f>'E.P.F.'!A134</f>
        <v>40</v>
      </c>
      <c r="B92" s="110" t="str">
        <f>'E.P.F.'!B134</f>
        <v>Revêtement amortissant - Mulch épaisseur 40cm</v>
      </c>
      <c r="C92" s="110" t="str">
        <f>'E.P.F.'!C134</f>
        <v>m²</v>
      </c>
      <c r="D92" s="25">
        <v>104</v>
      </c>
      <c r="E92" s="25">
        <f>'E.P.F.'!D134</f>
        <v>0</v>
      </c>
      <c r="F92" s="25">
        <f t="shared" si="0"/>
        <v>0</v>
      </c>
    </row>
    <row r="93" spans="1:6" s="109" customFormat="1" ht="19.899999999999999" customHeight="1" x14ac:dyDescent="0.25">
      <c r="A93" s="110">
        <f>'E.P.F.'!A136</f>
        <v>41</v>
      </c>
      <c r="B93" s="112" t="str">
        <f>'E.P.F.'!B136</f>
        <v>Revêtement amortissant - Gravier</v>
      </c>
      <c r="C93" s="110"/>
      <c r="D93" s="25"/>
      <c r="E93" s="25"/>
      <c r="F93" s="25"/>
    </row>
    <row r="94" spans="1:6" s="109" customFormat="1" ht="19.899999999999999" customHeight="1" x14ac:dyDescent="0.25">
      <c r="A94" s="110" t="str">
        <f>'E.P.F.'!A138</f>
        <v>41.1</v>
      </c>
      <c r="B94" s="96" t="str">
        <f>'E.P.F.'!B138</f>
        <v>Gravier roulé épaisseur 40 cm</v>
      </c>
      <c r="C94" s="110" t="str">
        <f>'E.P.F.'!C138</f>
        <v>m²</v>
      </c>
      <c r="D94" s="25">
        <v>200</v>
      </c>
      <c r="E94" s="25">
        <f>'E.P.F.'!D138</f>
        <v>0</v>
      </c>
      <c r="F94" s="25">
        <f t="shared" si="0"/>
        <v>0</v>
      </c>
    </row>
    <row r="95" spans="1:6" s="109" customFormat="1" ht="19.899999999999999" customHeight="1" x14ac:dyDescent="0.25">
      <c r="A95" s="110" t="str">
        <f>'E.P.F.'!A139</f>
        <v>41.2</v>
      </c>
      <c r="B95" s="96" t="str">
        <f>'E.P.F.'!B139</f>
        <v>Gravier roulé épaisseur 60 cm</v>
      </c>
      <c r="C95" s="110" t="str">
        <f>'E.P.F.'!C139</f>
        <v>m²</v>
      </c>
      <c r="D95" s="25">
        <v>48</v>
      </c>
      <c r="E95" s="25">
        <f>'E.P.F.'!D139</f>
        <v>0</v>
      </c>
      <c r="F95" s="25">
        <f t="shared" si="0"/>
        <v>0</v>
      </c>
    </row>
    <row r="96" spans="1:6" s="109" customFormat="1" ht="19.899999999999999" customHeight="1" x14ac:dyDescent="0.25">
      <c r="A96" s="110">
        <f>'E.P.F.'!A140</f>
        <v>42</v>
      </c>
      <c r="B96" s="110" t="str">
        <f>'E.P.F.'!B140</f>
        <v>Géotextile</v>
      </c>
      <c r="C96" s="110" t="str">
        <f>'E.P.F.'!C140</f>
        <v>m²</v>
      </c>
      <c r="D96" s="25">
        <f>D92+D94+D95</f>
        <v>352</v>
      </c>
      <c r="E96" s="25">
        <f>'E.P.F.'!D140</f>
        <v>0</v>
      </c>
      <c r="F96" s="25">
        <f t="shared" si="0"/>
        <v>0</v>
      </c>
    </row>
    <row r="97" spans="1:7" s="109" customFormat="1" ht="19.899999999999999" customHeight="1" x14ac:dyDescent="0.25">
      <c r="A97" s="110">
        <f>'E.P.F.'!A142</f>
        <v>43</v>
      </c>
      <c r="B97" s="110" t="str">
        <f>'E.P.F.'!B142</f>
        <v>Contrôle de la conformité des jeux</v>
      </c>
      <c r="C97" s="110" t="str">
        <f>'E.P.F.'!C142</f>
        <v>u</v>
      </c>
      <c r="D97" s="25">
        <v>1</v>
      </c>
      <c r="E97" s="25">
        <f>'E.P.F.'!D142</f>
        <v>0</v>
      </c>
      <c r="F97" s="25">
        <f t="shared" si="0"/>
        <v>0</v>
      </c>
    </row>
    <row r="98" spans="1:7" ht="19.899999999999999" customHeight="1" x14ac:dyDescent="0.25">
      <c r="A98" s="16">
        <f>'E.P.F.'!A144</f>
        <v>44</v>
      </c>
      <c r="B98" s="16" t="str">
        <f>'E.P.F.'!B144</f>
        <v>Cabane en bois</v>
      </c>
      <c r="C98" s="16" t="str">
        <f>'E.P.F.'!C144</f>
        <v>u</v>
      </c>
      <c r="D98" s="25">
        <v>1</v>
      </c>
      <c r="E98" s="25">
        <f>'E.P.F.'!D144</f>
        <v>0</v>
      </c>
      <c r="F98" s="25">
        <f t="shared" si="0"/>
        <v>0</v>
      </c>
    </row>
    <row r="99" spans="1:7" ht="19.899999999999999" customHeight="1" x14ac:dyDescent="0.25">
      <c r="A99" s="16">
        <f>'E.P.F.'!A146</f>
        <v>45</v>
      </c>
      <c r="B99" s="16" t="str">
        <f>'E.P.F.'!B146</f>
        <v>Cabane en osier</v>
      </c>
      <c r="C99" s="16" t="str">
        <f>'E.P.F.'!C146</f>
        <v>u</v>
      </c>
      <c r="D99" s="25">
        <v>1</v>
      </c>
      <c r="E99" s="25">
        <f>'E.P.F.'!D146</f>
        <v>0</v>
      </c>
      <c r="F99" s="25">
        <f t="shared" si="0"/>
        <v>0</v>
      </c>
    </row>
    <row r="100" spans="1:7" ht="19.899999999999999" customHeight="1" x14ac:dyDescent="0.25">
      <c r="A100" s="16">
        <f>'E.P.F.'!A148</f>
        <v>46</v>
      </c>
      <c r="B100" s="16" t="str">
        <f>'E.P.F.'!B148</f>
        <v>Hôtel à insectes</v>
      </c>
      <c r="C100" s="16" t="str">
        <f>'E.P.F.'!C148</f>
        <v>u</v>
      </c>
      <c r="D100" s="25">
        <v>0</v>
      </c>
      <c r="E100" s="25">
        <f>'E.P.F.'!D148</f>
        <v>0</v>
      </c>
      <c r="F100" s="25">
        <f t="shared" si="0"/>
        <v>0</v>
      </c>
    </row>
    <row r="101" spans="1:7" ht="19.899999999999999" customHeight="1" x14ac:dyDescent="0.25">
      <c r="A101" s="16">
        <f>'E.P.F.'!A150</f>
        <v>47</v>
      </c>
      <c r="B101" s="16" t="str">
        <f>'E.P.F.'!B150</f>
        <v>Panneaux cache conteneur acier et bois</v>
      </c>
      <c r="C101" s="16" t="str">
        <f>'E.P.F.'!C150</f>
        <v>ml</v>
      </c>
      <c r="D101" s="25">
        <v>7</v>
      </c>
      <c r="E101" s="25">
        <f>'E.P.F.'!D150</f>
        <v>0</v>
      </c>
      <c r="F101" s="25">
        <f t="shared" si="0"/>
        <v>0</v>
      </c>
    </row>
    <row r="102" spans="1:7" ht="19.899999999999999" customHeight="1" x14ac:dyDescent="0.25">
      <c r="A102" s="16">
        <f>'E.P.F.'!A152</f>
        <v>48</v>
      </c>
      <c r="B102" s="16" t="str">
        <f>'E.P.F.'!B152</f>
        <v>Panneau pédagogique</v>
      </c>
      <c r="C102" s="16" t="str">
        <f>'E.P.F.'!C152</f>
        <v>u</v>
      </c>
      <c r="D102" s="25">
        <v>2</v>
      </c>
      <c r="E102" s="25">
        <f>'E.P.F.'!D152</f>
        <v>0</v>
      </c>
      <c r="F102" s="25">
        <f t="shared" si="0"/>
        <v>0</v>
      </c>
    </row>
    <row r="103" spans="1:7" ht="19.899999999999999" customHeight="1" x14ac:dyDescent="0.25">
      <c r="A103" s="16">
        <f>'E.P.F.'!A154</f>
        <v>49</v>
      </c>
      <c r="B103" s="16" t="str">
        <f>'E.P.F.'!B154</f>
        <v>Entretien de confortement des espaces verts</v>
      </c>
      <c r="C103" s="16" t="str">
        <f>'E.P.F.'!C154</f>
        <v>m2</v>
      </c>
      <c r="D103" s="25">
        <f>D30</f>
        <v>253</v>
      </c>
      <c r="E103" s="25">
        <f>'E.P.F.'!D154</f>
        <v>0</v>
      </c>
      <c r="F103" s="25">
        <f t="shared" si="0"/>
        <v>0</v>
      </c>
    </row>
    <row r="104" spans="1:7" ht="19.899999999999999" customHeight="1" x14ac:dyDescent="0.25">
      <c r="A104" s="16">
        <f>'E.P.F.'!A156</f>
        <v>50</v>
      </c>
      <c r="B104" s="110" t="str">
        <f>'E.P.F.'!B156</f>
        <v>Panneau d'information aire de jeux</v>
      </c>
      <c r="C104" s="110" t="str">
        <f>'E.P.F.'!C156</f>
        <v>u</v>
      </c>
      <c r="D104" s="25">
        <v>1</v>
      </c>
      <c r="E104" s="25">
        <f>'E.P.F.'!D156</f>
        <v>0</v>
      </c>
      <c r="F104" s="25">
        <f t="shared" si="0"/>
        <v>0</v>
      </c>
    </row>
    <row r="105" spans="1:7" s="109" customFormat="1" ht="19.899999999999999" customHeight="1" x14ac:dyDescent="0.25">
      <c r="A105" s="110"/>
      <c r="B105" s="110"/>
      <c r="C105" s="110"/>
      <c r="D105" s="25"/>
      <c r="E105" s="25"/>
      <c r="F105" s="25"/>
    </row>
    <row r="106" spans="1:7" ht="19.899999999999999" customHeight="1" x14ac:dyDescent="0.25">
      <c r="A106" s="16"/>
      <c r="B106" s="29" t="s">
        <v>15</v>
      </c>
      <c r="C106" s="82"/>
      <c r="D106" s="25"/>
      <c r="E106" s="25"/>
      <c r="F106" s="20">
        <f>SUM(F9:F104)</f>
        <v>0</v>
      </c>
    </row>
    <row r="107" spans="1:7" ht="19.899999999999999" customHeight="1" x14ac:dyDescent="0.25">
      <c r="A107" s="21"/>
      <c r="B107" s="106" t="s">
        <v>19</v>
      </c>
      <c r="C107" s="81"/>
      <c r="D107" s="25"/>
      <c r="E107" s="25"/>
      <c r="F107" s="25">
        <f>F106*0.2</f>
        <v>0</v>
      </c>
    </row>
    <row r="108" spans="1:7" s="97" customFormat="1" ht="19.899999999999999" customHeight="1" x14ac:dyDescent="0.25">
      <c r="A108" s="21"/>
      <c r="B108" s="107" t="s">
        <v>20</v>
      </c>
      <c r="C108" s="81"/>
      <c r="D108" s="25"/>
      <c r="E108" s="25"/>
      <c r="F108" s="108">
        <f>SUM(F106:F107)</f>
        <v>0</v>
      </c>
    </row>
    <row r="109" spans="1:7" s="109" customFormat="1" ht="19.899999999999999" customHeight="1" x14ac:dyDescent="0.25">
      <c r="A109" s="111"/>
      <c r="B109" s="107"/>
      <c r="C109" s="114"/>
      <c r="D109" s="25"/>
      <c r="E109" s="25"/>
      <c r="F109" s="108"/>
    </row>
    <row r="110" spans="1:7" ht="9" customHeight="1" x14ac:dyDescent="0.25">
      <c r="A110" s="30"/>
      <c r="B110" s="30"/>
      <c r="C110" s="30"/>
      <c r="D110" s="30"/>
      <c r="E110" s="30"/>
      <c r="F110" s="30"/>
    </row>
    <row r="111" spans="1:7" x14ac:dyDescent="0.25">
      <c r="B111" s="73"/>
      <c r="E111" s="75"/>
    </row>
    <row r="112" spans="1:7" ht="26.45" customHeight="1" x14ac:dyDescent="0.25">
      <c r="B112" s="74" t="s">
        <v>54</v>
      </c>
      <c r="C112" s="78"/>
      <c r="D112" s="77"/>
      <c r="E112" s="76"/>
      <c r="F112" s="20">
        <v>64782</v>
      </c>
      <c r="G112" s="72"/>
    </row>
    <row r="113" spans="4:6" x14ac:dyDescent="0.25">
      <c r="D113" s="71"/>
      <c r="E113" s="71"/>
      <c r="F113" s="71"/>
    </row>
  </sheetData>
  <sheetProtection algorithmName="SHA-512" hashValue="vbQNi3bUJNak2lZ1YYm2f1XlDY3bS5APk3vbN8YHSfQnxThBTJuX2orRbV8e7+jZ542BqvTR/beaOXV/7skOgg==" saltValue="9obPBFdsofxMDfl0wJ0WgA==" spinCount="100000" sheet="1" objects="1" scenarios="1"/>
  <mergeCells count="4">
    <mergeCell ref="C1:F1"/>
    <mergeCell ref="B2:C2"/>
    <mergeCell ref="C3:F3"/>
    <mergeCell ref="E5:F5"/>
  </mergeCells>
  <phoneticPr fontId="10" type="noConversion"/>
  <pageMargins left="0.70866141732283472" right="0.70866141732283472" top="0.74803149606299213" bottom="0.74803149606299213" header="0.31496062992125984" footer="0.31496062992125984"/>
  <pageSetup paperSize="9" scale="75" orientation="portrait" r:id="rId1"/>
  <headerFooter>
    <oddFooter>&amp;LCEREG&amp;R&amp;P</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AA8F19-D908-4924-87DB-36165B10A585}">
  <dimension ref="A1:J22"/>
  <sheetViews>
    <sheetView tabSelected="1" view="pageBreakPreview" zoomScaleNormal="100" zoomScaleSheetLayoutView="100" workbookViewId="0">
      <selection activeCell="C10" sqref="C10"/>
    </sheetView>
  </sheetViews>
  <sheetFormatPr baseColWidth="10" defaultRowHeight="15" x14ac:dyDescent="0.25"/>
  <cols>
    <col min="1" max="1" width="5.7109375" customWidth="1"/>
    <col min="2" max="2" width="6.85546875" customWidth="1"/>
    <col min="3" max="3" width="56.5703125" customWidth="1"/>
    <col min="4" max="4" width="17.5703125" customWidth="1"/>
    <col min="5" max="5" width="20.5703125" customWidth="1"/>
  </cols>
  <sheetData>
    <row r="1" spans="1:10" ht="6" customHeight="1" x14ac:dyDescent="0.25">
      <c r="B1" s="41"/>
      <c r="C1" s="41"/>
      <c r="D1" s="67"/>
      <c r="E1" s="34"/>
    </row>
    <row r="2" spans="1:10" ht="28.5" customHeight="1" x14ac:dyDescent="0.25">
      <c r="B2" s="41"/>
      <c r="C2" s="132" t="s">
        <v>116</v>
      </c>
      <c r="D2" s="132"/>
      <c r="E2" s="5"/>
    </row>
    <row r="3" spans="1:10" ht="8.4499999999999993" customHeight="1" x14ac:dyDescent="0.25">
      <c r="B3" s="41"/>
      <c r="C3" s="60"/>
      <c r="D3" s="59"/>
      <c r="E3" s="35"/>
    </row>
    <row r="4" spans="1:10" x14ac:dyDescent="0.25">
      <c r="B4" s="41"/>
      <c r="C4" s="2" t="str">
        <f>'E.P.F.'!B4</f>
        <v>DCE LOT2 espaces verts, mobilier, revêtements bois, jeux</v>
      </c>
      <c r="D4" s="3"/>
      <c r="E4" s="6"/>
    </row>
    <row r="5" spans="1:10" ht="45.6" customHeight="1" x14ac:dyDescent="0.25">
      <c r="B5" s="42"/>
      <c r="C5" s="62" t="s">
        <v>226</v>
      </c>
      <c r="D5" s="127"/>
      <c r="E5" s="36"/>
    </row>
    <row r="6" spans="1:10" ht="3.6" customHeight="1" x14ac:dyDescent="0.25">
      <c r="A6" s="86"/>
      <c r="B6" s="9"/>
      <c r="C6" s="10"/>
      <c r="D6" s="23"/>
      <c r="E6" s="37"/>
    </row>
    <row r="7" spans="1:10" ht="16.5" customHeight="1" x14ac:dyDescent="0.25">
      <c r="A7" s="85"/>
      <c r="B7" s="11"/>
      <c r="C7" s="12"/>
      <c r="D7" s="24"/>
      <c r="E7" s="38"/>
    </row>
    <row r="8" spans="1:10" ht="36" customHeight="1" x14ac:dyDescent="0.25">
      <c r="A8" s="84"/>
      <c r="B8" s="13" t="s">
        <v>5</v>
      </c>
      <c r="C8" s="14" t="s">
        <v>17</v>
      </c>
      <c r="D8" s="46" t="s">
        <v>23</v>
      </c>
      <c r="E8" s="39"/>
      <c r="J8" s="4"/>
    </row>
    <row r="9" spans="1:10" ht="22.15" customHeight="1" x14ac:dyDescent="0.25">
      <c r="A9" s="133" t="s">
        <v>115</v>
      </c>
      <c r="B9" s="16">
        <v>1</v>
      </c>
      <c r="C9" s="31" t="s">
        <v>113</v>
      </c>
      <c r="D9" s="32">
        <f>'Phase 1 - Espaces extérieurs'!F106</f>
        <v>0</v>
      </c>
      <c r="E9" s="40"/>
    </row>
    <row r="10" spans="1:10" ht="22.15" customHeight="1" x14ac:dyDescent="0.25">
      <c r="A10" s="134"/>
      <c r="B10" s="16">
        <v>2</v>
      </c>
      <c r="C10" s="31" t="s">
        <v>114</v>
      </c>
      <c r="D10" s="32">
        <f>'Phase 2 - Cour de l''école'!F106</f>
        <v>0</v>
      </c>
    </row>
    <row r="11" spans="1:10" ht="22.15" customHeight="1" x14ac:dyDescent="0.25">
      <c r="A11" s="88"/>
      <c r="B11" s="88"/>
      <c r="C11" s="88"/>
      <c r="D11" s="88"/>
    </row>
    <row r="12" spans="1:10" ht="22.15" customHeight="1" x14ac:dyDescent="0.25">
      <c r="A12" s="92"/>
      <c r="B12" s="92"/>
      <c r="C12" s="89" t="s">
        <v>18</v>
      </c>
      <c r="D12" s="87">
        <f>SUM(D9:D10)</f>
        <v>0</v>
      </c>
    </row>
    <row r="13" spans="1:10" ht="22.15" customHeight="1" x14ac:dyDescent="0.25">
      <c r="A13" s="93"/>
      <c r="B13" s="93"/>
      <c r="C13" s="91" t="s">
        <v>19</v>
      </c>
      <c r="D13" s="33">
        <f>D12*0.2</f>
        <v>0</v>
      </c>
    </row>
    <row r="14" spans="1:10" ht="22.15" customHeight="1" x14ac:dyDescent="0.25">
      <c r="A14" s="93"/>
      <c r="B14" s="93"/>
      <c r="C14" s="90" t="s">
        <v>20</v>
      </c>
      <c r="D14" s="32">
        <f>D12+D13</f>
        <v>0</v>
      </c>
    </row>
    <row r="15" spans="1:10" ht="22.15" customHeight="1" x14ac:dyDescent="0.25">
      <c r="A15" s="94"/>
      <c r="B15" s="94"/>
      <c r="C15" s="95"/>
      <c r="D15" s="115"/>
    </row>
    <row r="16" spans="1:10" s="109" customFormat="1" ht="22.15" customHeight="1" x14ac:dyDescent="0.25">
      <c r="A16" s="125"/>
      <c r="B16" s="125"/>
      <c r="C16" s="126" t="s">
        <v>204</v>
      </c>
      <c r="D16" s="117"/>
    </row>
    <row r="17" spans="1:4" s="109" customFormat="1" ht="22.15" customHeight="1" x14ac:dyDescent="0.25">
      <c r="A17" s="116"/>
      <c r="B17" s="118" t="str">
        <f>'E.P.F.'!A158</f>
        <v>PSE1</v>
      </c>
      <c r="C17" s="119" t="str">
        <f>'E.P.F.'!B158</f>
        <v>Jeu de grimpe de poutres et barres métalliques</v>
      </c>
      <c r="D17" s="117">
        <f>'E.P.F.'!D158</f>
        <v>0</v>
      </c>
    </row>
    <row r="18" spans="1:4" s="109" customFormat="1" ht="22.15" customHeight="1" x14ac:dyDescent="0.25">
      <c r="A18" s="116"/>
      <c r="B18" s="116"/>
      <c r="C18" s="119"/>
      <c r="D18" s="117"/>
    </row>
    <row r="19" spans="1:4" s="109" customFormat="1" ht="22.15" customHeight="1" x14ac:dyDescent="0.25">
      <c r="A19" s="116"/>
      <c r="B19" s="116"/>
      <c r="C19" s="120" t="s">
        <v>205</v>
      </c>
      <c r="D19" s="123">
        <f>D12+D17</f>
        <v>0</v>
      </c>
    </row>
    <row r="20" spans="1:4" s="109" customFormat="1" ht="22.15" customHeight="1" x14ac:dyDescent="0.25">
      <c r="A20" s="116"/>
      <c r="B20" s="116"/>
      <c r="C20" s="121" t="s">
        <v>19</v>
      </c>
      <c r="D20" s="117">
        <f>D19*0.2</f>
        <v>0</v>
      </c>
    </row>
    <row r="21" spans="1:4" s="109" customFormat="1" ht="22.15" customHeight="1" x14ac:dyDescent="0.25">
      <c r="A21" s="116"/>
      <c r="B21" s="116"/>
      <c r="C21" s="122" t="s">
        <v>206</v>
      </c>
      <c r="D21" s="123">
        <f>D19+D20</f>
        <v>0</v>
      </c>
    </row>
    <row r="22" spans="1:4" ht="22.15" customHeight="1" x14ac:dyDescent="0.25">
      <c r="A22" s="88"/>
      <c r="B22" s="88"/>
      <c r="C22" s="88"/>
      <c r="D22" s="124"/>
    </row>
  </sheetData>
  <sheetProtection algorithmName="SHA-512" hashValue="YHzhXUBs1hDOzvzF6JLnTwJqp/8NMUJtoRCxj2bNkgy2WBkLx2TKvUC+RY4ws70OX+V7sDBv7mxG3zg8KV+cqg==" saltValue="WwImDTlk6mVkdru/1drXNA==" spinCount="100000" sheet="1" objects="1" scenarios="1"/>
  <mergeCells count="2">
    <mergeCell ref="C2:D2"/>
    <mergeCell ref="A9:A10"/>
  </mergeCells>
  <pageMargins left="0.7" right="0.7" top="0.75" bottom="0.75" header="0.3" footer="0.3"/>
  <pageSetup paperSize="9" orientation="portrait" horizontalDpi="1200"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10</vt:i4>
      </vt:variant>
    </vt:vector>
  </HeadingPairs>
  <TitlesOfParts>
    <vt:vector size="14" baseType="lpstr">
      <vt:lpstr>E.P.F.</vt:lpstr>
      <vt:lpstr>Phase 1 - Espaces extérieurs</vt:lpstr>
      <vt:lpstr>Phase 2 - Cour de l'école</vt:lpstr>
      <vt:lpstr>RECAP</vt:lpstr>
      <vt:lpstr>E.P.F.!Impression_des_titres</vt:lpstr>
      <vt:lpstr>'Phase 1 - Espaces extérieurs'!Impression_des_titres</vt:lpstr>
      <vt:lpstr>'Phase 2 - Cour de l''école'!Impression_des_titres</vt:lpstr>
      <vt:lpstr>E.P.F.!Print_Area</vt:lpstr>
      <vt:lpstr>'Phase 1 - Espaces extérieurs'!Print_Area</vt:lpstr>
      <vt:lpstr>'Phase 2 - Cour de l''école'!Print_Area</vt:lpstr>
      <vt:lpstr>E.P.F.!Zone_d_impression</vt:lpstr>
      <vt:lpstr>'Phase 1 - Espaces extérieurs'!Zone_d_impression</vt:lpstr>
      <vt:lpstr>'Phase 2 - Cour de l''école'!Zone_d_impression</vt:lpstr>
      <vt:lpstr>RECAP!Zone_d_impression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Noemie Naïr</dc:creator>
  <cp:lastModifiedBy>Gabrielle LE GALL</cp:lastModifiedBy>
  <cp:lastPrinted>2022-04-07T10:00:11Z</cp:lastPrinted>
  <dcterms:created xsi:type="dcterms:W3CDTF">2019-10-08T15:10:26Z</dcterms:created>
  <dcterms:modified xsi:type="dcterms:W3CDTF">2022-05-04T07:26:01Z</dcterms:modified>
</cp:coreProperties>
</file>